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Indice" sheetId="1" r:id="rId1"/>
    <sheet name="3.2.2.1" sheetId="2" r:id="rId2"/>
    <sheet name="3.2.2.2" sheetId="3" r:id="rId3"/>
    <sheet name="3.2.2.3" sheetId="4" r:id="rId4"/>
    <sheet name="3.2.2.4" sheetId="5" r:id="rId5"/>
    <sheet name="3.2.2.5" sheetId="6" r:id="rId6"/>
    <sheet name="3.2.2.6" sheetId="7" r:id="rId7"/>
  </sheets>
  <calcPr calcId="145621"/>
</workbook>
</file>

<file path=xl/calcChain.xml><?xml version="1.0" encoding="utf-8"?>
<calcChain xmlns="http://schemas.openxmlformats.org/spreadsheetml/2006/main">
  <c r="B9" i="4" l="1"/>
  <c r="B8" i="4"/>
  <c r="F25" i="2"/>
  <c r="E25" i="2"/>
  <c r="D25" i="2"/>
  <c r="C25" i="2"/>
  <c r="B25" i="2"/>
  <c r="E24" i="2"/>
  <c r="C24" i="2"/>
  <c r="B24" i="2"/>
  <c r="C105" i="5" l="1"/>
  <c r="E105" i="5"/>
  <c r="F105" i="5"/>
  <c r="G105" i="5"/>
  <c r="C106" i="5"/>
  <c r="D106" i="5"/>
  <c r="E106" i="5"/>
  <c r="G106" i="5"/>
  <c r="C107" i="5"/>
  <c r="D107" i="5"/>
  <c r="E107" i="5"/>
  <c r="G107" i="5"/>
  <c r="C108" i="5"/>
  <c r="D108" i="5"/>
  <c r="E108" i="5"/>
  <c r="G108" i="5"/>
  <c r="C112" i="5"/>
  <c r="D112" i="5"/>
  <c r="E112" i="5"/>
  <c r="G112" i="5"/>
  <c r="D24" i="2" l="1"/>
  <c r="F24" i="2" s="1"/>
  <c r="E23" i="2"/>
  <c r="C23" i="2"/>
  <c r="B23" i="2"/>
  <c r="B4" i="7" l="1"/>
  <c r="B4" i="6"/>
  <c r="B4" i="5"/>
  <c r="B4" i="4"/>
  <c r="B4" i="3"/>
  <c r="B4" i="2"/>
  <c r="D23" i="2"/>
  <c r="D100" i="6"/>
  <c r="C100" i="6"/>
  <c r="D99" i="6"/>
  <c r="C99" i="6"/>
  <c r="E112" i="4"/>
  <c r="G112" i="4" s="1"/>
  <c r="E111" i="4"/>
  <c r="G111" i="4" s="1"/>
  <c r="F23" i="2" l="1"/>
  <c r="B6" i="7"/>
  <c r="B5" i="7"/>
  <c r="B6" i="6"/>
  <c r="B5" i="6"/>
  <c r="B5" i="5"/>
  <c r="B6" i="5"/>
  <c r="B6" i="4"/>
  <c r="B5" i="4"/>
  <c r="B6" i="3"/>
  <c r="B5" i="3"/>
  <c r="B6" i="2"/>
  <c r="B5" i="2"/>
  <c r="B9" i="7"/>
  <c r="B8" i="7"/>
  <c r="B7" i="7"/>
  <c r="F34" i="6"/>
  <c r="F35" i="6"/>
  <c r="F36" i="6"/>
  <c r="F37" i="6"/>
  <c r="F43" i="6"/>
  <c r="F44" i="6"/>
  <c r="F45" i="6"/>
  <c r="F46" i="6"/>
  <c r="F47" i="6"/>
  <c r="F48" i="6"/>
  <c r="F49" i="6"/>
  <c r="F53" i="6"/>
  <c r="F54" i="6"/>
  <c r="F55" i="6"/>
  <c r="F56" i="6"/>
  <c r="F57" i="6"/>
  <c r="F58" i="6"/>
  <c r="F59" i="6"/>
  <c r="F60" i="6"/>
  <c r="F61" i="6"/>
  <c r="F62" i="6"/>
  <c r="F66" i="6"/>
  <c r="F67" i="6"/>
  <c r="F68" i="6"/>
  <c r="F69" i="6"/>
  <c r="F70" i="6"/>
  <c r="F71" i="6"/>
  <c r="F72" i="6"/>
  <c r="F73" i="6"/>
  <c r="F74" i="6"/>
  <c r="F77" i="6"/>
  <c r="F78" i="6"/>
  <c r="F79" i="6"/>
  <c r="F80" i="6"/>
  <c r="F81" i="6"/>
  <c r="F82" i="6"/>
  <c r="F83" i="6"/>
  <c r="F84" i="6"/>
  <c r="F85" i="6"/>
  <c r="F86" i="6"/>
  <c r="F89" i="6"/>
  <c r="F90" i="6"/>
  <c r="F91" i="6"/>
  <c r="F92" i="6"/>
  <c r="F93" i="6"/>
  <c r="F94" i="6"/>
  <c r="F95" i="6"/>
  <c r="F97" i="6"/>
  <c r="F98" i="6"/>
  <c r="E15" i="6"/>
  <c r="E16" i="6"/>
  <c r="E17" i="6"/>
  <c r="E18" i="6"/>
  <c r="E19" i="6"/>
  <c r="E20" i="6"/>
  <c r="E21" i="6"/>
  <c r="E23" i="6"/>
  <c r="E24" i="6"/>
  <c r="E31" i="6"/>
  <c r="E32" i="6"/>
  <c r="E35" i="6"/>
  <c r="E36" i="6"/>
  <c r="D63" i="6"/>
  <c r="D64" i="6"/>
  <c r="D65" i="6"/>
  <c r="D66" i="6"/>
  <c r="D74" i="6"/>
  <c r="D75" i="6"/>
  <c r="D76" i="6"/>
  <c r="D77" i="6"/>
  <c r="D78" i="6"/>
  <c r="D81" i="6"/>
  <c r="D82" i="6"/>
  <c r="D83" i="6"/>
  <c r="D84" i="6"/>
  <c r="D85" i="6"/>
  <c r="D86" i="6"/>
  <c r="D87" i="6"/>
  <c r="D88" i="6"/>
  <c r="D89" i="6"/>
  <c r="D90" i="6"/>
  <c r="D92" i="6"/>
  <c r="D93" i="6"/>
  <c r="D95" i="6"/>
  <c r="D96" i="6"/>
  <c r="D9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8" i="6"/>
  <c r="C89" i="6"/>
  <c r="C90" i="6"/>
  <c r="C91" i="6"/>
  <c r="C92" i="6"/>
  <c r="C93" i="6"/>
  <c r="C94" i="6"/>
  <c r="C95" i="6"/>
  <c r="C96" i="6"/>
  <c r="C97" i="6"/>
  <c r="C98" i="6"/>
  <c r="C51" i="6"/>
  <c r="B9" i="6"/>
  <c r="B8" i="6"/>
  <c r="B7" i="6"/>
  <c r="F36" i="5"/>
  <c r="F37" i="5"/>
  <c r="F38" i="5"/>
  <c r="F44" i="5"/>
  <c r="F45" i="5"/>
  <c r="F46" i="5"/>
  <c r="F47" i="5"/>
  <c r="F48" i="5"/>
  <c r="F49" i="5"/>
  <c r="F50" i="5"/>
  <c r="F54" i="5"/>
  <c r="F55" i="5"/>
  <c r="F56" i="5"/>
  <c r="F57" i="5"/>
  <c r="F58" i="5"/>
  <c r="F59" i="5"/>
  <c r="F60" i="5"/>
  <c r="F61" i="5"/>
  <c r="F62" i="5"/>
  <c r="F63" i="5"/>
  <c r="F67" i="5"/>
  <c r="F68" i="5"/>
  <c r="F69" i="5"/>
  <c r="F70" i="5"/>
  <c r="F71" i="5"/>
  <c r="F72" i="5"/>
  <c r="F73" i="5"/>
  <c r="F74" i="5"/>
  <c r="F75" i="5"/>
  <c r="F78" i="5"/>
  <c r="F79" i="5"/>
  <c r="F80" i="5"/>
  <c r="F81" i="5"/>
  <c r="F82" i="5"/>
  <c r="F83" i="5"/>
  <c r="F84" i="5"/>
  <c r="F85" i="5"/>
  <c r="F86" i="5"/>
  <c r="F87" i="5"/>
  <c r="F90" i="5"/>
  <c r="F91" i="5"/>
  <c r="F92" i="5"/>
  <c r="F93" i="5"/>
  <c r="F94" i="5"/>
  <c r="F95" i="5"/>
  <c r="F96" i="5"/>
  <c r="F98" i="5"/>
  <c r="F99" i="5"/>
  <c r="F102" i="5"/>
  <c r="F103" i="5"/>
  <c r="F104" i="5"/>
  <c r="F3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6" i="5"/>
  <c r="E44" i="5"/>
  <c r="E48" i="5"/>
  <c r="E49" i="5"/>
  <c r="E50" i="5"/>
  <c r="D64" i="5"/>
  <c r="D65" i="5"/>
  <c r="D66" i="5"/>
  <c r="D67" i="5"/>
  <c r="D75" i="5"/>
  <c r="D76" i="5"/>
  <c r="D77" i="5"/>
  <c r="D78" i="5"/>
  <c r="D79" i="5"/>
  <c r="D82" i="5"/>
  <c r="D83" i="5"/>
  <c r="D84" i="5"/>
  <c r="D85" i="5"/>
  <c r="D86" i="5"/>
  <c r="D87" i="5"/>
  <c r="D88" i="5"/>
  <c r="D89" i="5"/>
  <c r="D90" i="5"/>
  <c r="D91" i="5"/>
  <c r="D93" i="5"/>
  <c r="D94" i="5"/>
  <c r="D96" i="5"/>
  <c r="D97" i="5"/>
  <c r="D98" i="5"/>
  <c r="D100" i="5"/>
  <c r="D101" i="5"/>
  <c r="D102" i="5"/>
  <c r="D103" i="5"/>
  <c r="D104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52" i="5"/>
  <c r="B9" i="5"/>
  <c r="B8" i="5"/>
  <c r="B7" i="5"/>
  <c r="B9" i="3"/>
  <c r="B8" i="3"/>
  <c r="B7" i="3"/>
  <c r="C15" i="2"/>
  <c r="E15" i="2"/>
  <c r="C16" i="2"/>
  <c r="E16" i="2"/>
  <c r="C17" i="2"/>
  <c r="E17" i="2"/>
  <c r="E16" i="3" s="1"/>
  <c r="C18" i="2"/>
  <c r="E18" i="2"/>
  <c r="E17" i="3" s="1"/>
  <c r="C19" i="2"/>
  <c r="E19" i="2"/>
  <c r="E18" i="3" s="1"/>
  <c r="C20" i="2"/>
  <c r="C19" i="3" s="1"/>
  <c r="E20" i="2"/>
  <c r="E19" i="3" s="1"/>
  <c r="C21" i="2"/>
  <c r="C20" i="3" s="1"/>
  <c r="E21" i="2"/>
  <c r="E20" i="3" s="1"/>
  <c r="C22" i="2"/>
  <c r="E22" i="2"/>
  <c r="E22" i="3" s="1"/>
  <c r="B22" i="2"/>
  <c r="B22" i="3" s="1"/>
  <c r="B21" i="2"/>
  <c r="B20" i="2"/>
  <c r="B19" i="2"/>
  <c r="B18" i="2"/>
  <c r="B17" i="2"/>
  <c r="B16" i="2"/>
  <c r="B15" i="2"/>
  <c r="E110" i="4"/>
  <c r="E109" i="4"/>
  <c r="E108" i="4"/>
  <c r="E107" i="4"/>
  <c r="E106" i="4"/>
  <c r="E105" i="4"/>
  <c r="E104" i="4"/>
  <c r="E103" i="4"/>
  <c r="E102" i="4"/>
  <c r="E101" i="4"/>
  <c r="E100" i="4"/>
  <c r="E100" i="6" s="1"/>
  <c r="E99" i="4"/>
  <c r="E99" i="6" s="1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G81" i="4" s="1"/>
  <c r="E80" i="4"/>
  <c r="G80" i="4" s="1"/>
  <c r="E79" i="4"/>
  <c r="G79" i="4" s="1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G50" i="4"/>
  <c r="G49" i="4"/>
  <c r="G48" i="4"/>
  <c r="G47" i="4"/>
  <c r="E46" i="4"/>
  <c r="E45" i="4"/>
  <c r="G44" i="4"/>
  <c r="G43" i="4"/>
  <c r="E42" i="4"/>
  <c r="E41" i="4"/>
  <c r="E40" i="4"/>
  <c r="E39" i="4"/>
  <c r="E38" i="4"/>
  <c r="E37" i="4"/>
  <c r="G36" i="4"/>
  <c r="G35" i="4"/>
  <c r="E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B7" i="4"/>
  <c r="C21" i="3" l="1"/>
  <c r="C22" i="3"/>
  <c r="E21" i="3"/>
  <c r="G16" i="5"/>
  <c r="G17" i="5"/>
  <c r="G18" i="5"/>
  <c r="G19" i="5"/>
  <c r="G20" i="5"/>
  <c r="G21" i="5"/>
  <c r="G22" i="5"/>
  <c r="G23" i="5"/>
  <c r="G24" i="5"/>
  <c r="G25" i="5"/>
  <c r="G26" i="5"/>
  <c r="G15" i="6"/>
  <c r="G27" i="5"/>
  <c r="G16" i="6"/>
  <c r="G28" i="5"/>
  <c r="G17" i="6"/>
  <c r="G29" i="5"/>
  <c r="G18" i="6"/>
  <c r="G30" i="5"/>
  <c r="G19" i="6"/>
  <c r="G31" i="5"/>
  <c r="G20" i="6"/>
  <c r="G32" i="5"/>
  <c r="G21" i="6"/>
  <c r="G33" i="5"/>
  <c r="G34" i="4"/>
  <c r="E22" i="6"/>
  <c r="E34" i="5"/>
  <c r="E35" i="5"/>
  <c r="G23" i="6"/>
  <c r="G35" i="5"/>
  <c r="G24" i="6"/>
  <c r="G36" i="5"/>
  <c r="G37" i="4"/>
  <c r="E25" i="6"/>
  <c r="E37" i="6"/>
  <c r="E37" i="5"/>
  <c r="G38" i="4"/>
  <c r="E26" i="6"/>
  <c r="E38" i="6"/>
  <c r="E38" i="5"/>
  <c r="G39" i="4"/>
  <c r="E27" i="6"/>
  <c r="E39" i="5"/>
  <c r="G40" i="4"/>
  <c r="E28" i="6"/>
  <c r="E40" i="5"/>
  <c r="G41" i="4"/>
  <c r="E29" i="6"/>
  <c r="E41" i="5"/>
  <c r="G42" i="4"/>
  <c r="E30" i="6"/>
  <c r="E42" i="5"/>
  <c r="E43" i="5"/>
  <c r="G31" i="6"/>
  <c r="G43" i="5"/>
  <c r="G32" i="6"/>
  <c r="G44" i="5"/>
  <c r="G45" i="4"/>
  <c r="E33" i="6"/>
  <c r="E45" i="5"/>
  <c r="G46" i="4"/>
  <c r="E34" i="6"/>
  <c r="E46" i="5"/>
  <c r="E47" i="5"/>
  <c r="G35" i="6"/>
  <c r="G47" i="5"/>
  <c r="G36" i="6"/>
  <c r="G48" i="5"/>
  <c r="G37" i="6"/>
  <c r="G49" i="5"/>
  <c r="G38" i="6"/>
  <c r="G50" i="5"/>
  <c r="G51" i="4"/>
  <c r="E39" i="6"/>
  <c r="E51" i="5"/>
  <c r="G52" i="4"/>
  <c r="E40" i="6"/>
  <c r="G53" i="4"/>
  <c r="E41" i="6"/>
  <c r="G54" i="4"/>
  <c r="E42" i="6"/>
  <c r="G55" i="4"/>
  <c r="E43" i="6"/>
  <c r="G56" i="4"/>
  <c r="E44" i="6"/>
  <c r="G57" i="4"/>
  <c r="E45" i="6"/>
  <c r="G58" i="4"/>
  <c r="E46" i="6"/>
  <c r="G59" i="4"/>
  <c r="E47" i="6"/>
  <c r="G60" i="4"/>
  <c r="E48" i="6"/>
  <c r="G61" i="4"/>
  <c r="E49" i="6"/>
  <c r="G62" i="4"/>
  <c r="E50" i="6"/>
  <c r="G63" i="4"/>
  <c r="E51" i="6"/>
  <c r="G64" i="4"/>
  <c r="E52" i="6"/>
  <c r="G65" i="4"/>
  <c r="E53" i="6"/>
  <c r="G66" i="4"/>
  <c r="E54" i="6"/>
  <c r="G67" i="4"/>
  <c r="E55" i="6"/>
  <c r="G68" i="4"/>
  <c r="E56" i="6"/>
  <c r="G69" i="4"/>
  <c r="E57" i="6"/>
  <c r="G70" i="4"/>
  <c r="E58" i="6"/>
  <c r="G71" i="4"/>
  <c r="E59" i="6"/>
  <c r="G72" i="4"/>
  <c r="E60" i="6"/>
  <c r="G73" i="4"/>
  <c r="E61" i="6"/>
  <c r="G74" i="4"/>
  <c r="E62" i="6"/>
  <c r="G75" i="4"/>
  <c r="E63" i="6"/>
  <c r="G76" i="4"/>
  <c r="E64" i="6"/>
  <c r="G77" i="4"/>
  <c r="E65" i="6"/>
  <c r="G78" i="4"/>
  <c r="E66" i="6"/>
  <c r="G67" i="6"/>
  <c r="G79" i="5"/>
  <c r="G68" i="6"/>
  <c r="G80" i="5"/>
  <c r="G69" i="6"/>
  <c r="G81" i="5"/>
  <c r="G82" i="4"/>
  <c r="E70" i="6"/>
  <c r="G83" i="4"/>
  <c r="E71" i="6"/>
  <c r="G84" i="4"/>
  <c r="E72" i="6"/>
  <c r="G85" i="4"/>
  <c r="E73" i="6"/>
  <c r="G86" i="4"/>
  <c r="E74" i="6"/>
  <c r="G87" i="4"/>
  <c r="E75" i="6"/>
  <c r="G88" i="4"/>
  <c r="E76" i="6"/>
  <c r="G89" i="4"/>
  <c r="E77" i="6"/>
  <c r="G90" i="4"/>
  <c r="E78" i="6"/>
  <c r="G91" i="4"/>
  <c r="E79" i="6"/>
  <c r="G92" i="4"/>
  <c r="E80" i="6"/>
  <c r="G93" i="4"/>
  <c r="E81" i="6"/>
  <c r="G94" i="4"/>
  <c r="E82" i="6"/>
  <c r="G95" i="4"/>
  <c r="E83" i="6"/>
  <c r="G96" i="4"/>
  <c r="E84" i="6"/>
  <c r="G97" i="4"/>
  <c r="E85" i="6"/>
  <c r="G98" i="4"/>
  <c r="E86" i="6"/>
  <c r="G99" i="4"/>
  <c r="G99" i="6" s="1"/>
  <c r="E87" i="6"/>
  <c r="G100" i="4"/>
  <c r="G100" i="6" s="1"/>
  <c r="E88" i="6"/>
  <c r="G101" i="4"/>
  <c r="E89" i="6"/>
  <c r="G102" i="4"/>
  <c r="E90" i="6"/>
  <c r="G103" i="4"/>
  <c r="E91" i="6"/>
  <c r="G104" i="4"/>
  <c r="E92" i="6"/>
  <c r="G105" i="4"/>
  <c r="E93" i="6"/>
  <c r="G106" i="4"/>
  <c r="E94" i="6"/>
  <c r="G107" i="4"/>
  <c r="G95" i="6" s="1"/>
  <c r="E95" i="6"/>
  <c r="G108" i="4"/>
  <c r="G96" i="6" s="1"/>
  <c r="E96" i="6"/>
  <c r="G109" i="4"/>
  <c r="G97" i="6" s="1"/>
  <c r="E97" i="6"/>
  <c r="G110" i="4"/>
  <c r="G98" i="6" s="1"/>
  <c r="E98" i="6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B18" i="3"/>
  <c r="B19" i="3"/>
  <c r="B20" i="3"/>
  <c r="B21" i="3"/>
  <c r="D19" i="2"/>
  <c r="D18" i="2"/>
  <c r="D17" i="2"/>
  <c r="D16" i="2"/>
  <c r="F16" i="2" s="1"/>
  <c r="D15" i="2"/>
  <c r="F15" i="2" s="1"/>
  <c r="D22" i="2"/>
  <c r="D21" i="2"/>
  <c r="D20" i="2"/>
  <c r="D19" i="3" s="1"/>
  <c r="F21" i="2"/>
  <c r="F20" i="2"/>
  <c r="F19" i="2"/>
  <c r="F18" i="2"/>
  <c r="F17" i="2"/>
  <c r="F22" i="2" l="1"/>
  <c r="F22" i="3" s="1"/>
  <c r="D22" i="3"/>
  <c r="G94" i="6"/>
  <c r="G93" i="6"/>
  <c r="G92" i="6"/>
  <c r="G104" i="5"/>
  <c r="G91" i="6"/>
  <c r="G103" i="5"/>
  <c r="G90" i="6"/>
  <c r="G102" i="5"/>
  <c r="G89" i="6"/>
  <c r="G101" i="5"/>
  <c r="G88" i="6"/>
  <c r="G100" i="5"/>
  <c r="G87" i="6"/>
  <c r="G99" i="5"/>
  <c r="G86" i="6"/>
  <c r="G98" i="5"/>
  <c r="G85" i="6"/>
  <c r="G97" i="5"/>
  <c r="G84" i="6"/>
  <c r="G96" i="5"/>
  <c r="G83" i="6"/>
  <c r="G95" i="5"/>
  <c r="G82" i="6"/>
  <c r="G94" i="5"/>
  <c r="G81" i="6"/>
  <c r="G93" i="5"/>
  <c r="G80" i="6"/>
  <c r="G92" i="5"/>
  <c r="G79" i="6"/>
  <c r="G91" i="5"/>
  <c r="G78" i="6"/>
  <c r="G90" i="5"/>
  <c r="G77" i="6"/>
  <c r="G89" i="5"/>
  <c r="G76" i="6"/>
  <c r="G88" i="5"/>
  <c r="G75" i="6"/>
  <c r="G87" i="5"/>
  <c r="G74" i="6"/>
  <c r="G86" i="5"/>
  <c r="G73" i="6"/>
  <c r="G85" i="5"/>
  <c r="G72" i="6"/>
  <c r="G84" i="5"/>
  <c r="G71" i="6"/>
  <c r="G83" i="5"/>
  <c r="G70" i="6"/>
  <c r="G82" i="5"/>
  <c r="G66" i="6"/>
  <c r="G78" i="5"/>
  <c r="G65" i="6"/>
  <c r="G77" i="5"/>
  <c r="G64" i="6"/>
  <c r="G76" i="5"/>
  <c r="G63" i="6"/>
  <c r="G75" i="5"/>
  <c r="G62" i="6"/>
  <c r="G74" i="5"/>
  <c r="G61" i="6"/>
  <c r="G73" i="5"/>
  <c r="G60" i="6"/>
  <c r="G72" i="5"/>
  <c r="G59" i="6"/>
  <c r="G71" i="5"/>
  <c r="G58" i="6"/>
  <c r="G70" i="5"/>
  <c r="G57" i="6"/>
  <c r="G69" i="5"/>
  <c r="G56" i="6"/>
  <c r="G68" i="5"/>
  <c r="G55" i="6"/>
  <c r="G67" i="5"/>
  <c r="G54" i="6"/>
  <c r="G66" i="5"/>
  <c r="G53" i="6"/>
  <c r="G65" i="5"/>
  <c r="G52" i="6"/>
  <c r="G64" i="5"/>
  <c r="G51" i="6"/>
  <c r="G63" i="5"/>
  <c r="G50" i="6"/>
  <c r="G62" i="5"/>
  <c r="G49" i="6"/>
  <c r="G61" i="5"/>
  <c r="G48" i="6"/>
  <c r="G60" i="5"/>
  <c r="G47" i="6"/>
  <c r="G59" i="5"/>
  <c r="G46" i="6"/>
  <c r="G58" i="5"/>
  <c r="G45" i="6"/>
  <c r="G57" i="5"/>
  <c r="G44" i="6"/>
  <c r="G56" i="5"/>
  <c r="G43" i="6"/>
  <c r="G55" i="5"/>
  <c r="G42" i="6"/>
  <c r="G54" i="5"/>
  <c r="G41" i="6"/>
  <c r="G53" i="5"/>
  <c r="G40" i="6"/>
  <c r="G52" i="5"/>
  <c r="G39" i="6"/>
  <c r="G51" i="5"/>
  <c r="G34" i="6"/>
  <c r="G46" i="5"/>
  <c r="G33" i="6"/>
  <c r="G45" i="5"/>
  <c r="G30" i="6"/>
  <c r="G42" i="5"/>
  <c r="G29" i="6"/>
  <c r="G41" i="5"/>
  <c r="G28" i="6"/>
  <c r="G40" i="5"/>
  <c r="G27" i="6"/>
  <c r="G39" i="5"/>
  <c r="G26" i="6"/>
  <c r="G38" i="5"/>
  <c r="G25" i="6"/>
  <c r="G37" i="5"/>
  <c r="G22" i="6"/>
  <c r="G34" i="5"/>
  <c r="F16" i="3"/>
  <c r="D18" i="3"/>
  <c r="F17" i="3"/>
  <c r="F18" i="3"/>
  <c r="F19" i="3"/>
  <c r="F20" i="3"/>
  <c r="F21" i="3"/>
  <c r="D20" i="3"/>
  <c r="D21" i="3"/>
</calcChain>
</file>

<file path=xl/comments1.xml><?xml version="1.0" encoding="utf-8"?>
<comments xmlns="http://schemas.openxmlformats.org/spreadsheetml/2006/main">
  <authors>
    <author>Bruno Giormenti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>La CNRT deja de informar valores desde marzo de 2015.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La CNRT deja de informar valores desde marzo de 2015.</t>
        </r>
      </text>
    </comment>
  </commentList>
</comments>
</file>

<file path=xl/comments2.xml><?xml version="1.0" encoding="utf-8"?>
<comments xmlns="http://schemas.openxmlformats.org/spreadsheetml/2006/main">
  <authors>
    <author>PLANEAMIENTO</author>
    <author>Bruno Giormenti</author>
  </authors>
  <commentList>
    <comment ref="F34" authorId="0">
      <text>
        <r>
          <rPr>
            <b/>
            <sz val="9"/>
            <color indexed="81"/>
            <rFont val="Tahoma"/>
            <family val="2"/>
          </rPr>
          <t>Según la CNRT, "El Tren de las Nubes (Provincia de Salta) inició la prestación del servicio en fecha 6 de agosto de 2008."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Según la CNRT, "** Sin servicios a partir del 1° de diciembre y hasta marzo de 2009, por razones de seguridad (región sujeta a aludes en época estival)"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Reanudó servicio el 24/5/09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Según la CNRT, "Interrumpe el servicio en diciembre y lo reanudará en fecha 3/3/11 (el servicio no se efectúa en temporada estival ante riesgo de aludes)".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Según la CNRT, "Reanudó las prestaciones a partir de fecha 2/4/11. Durante el verano el servicio no corre ante el riesgo de aludes".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Según la CNRTA, "Sin servicio desde fecha 23/4/11 hasta julio'11, por accidente."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Según la CNRT, "El Maitén-Desvío Thomae no prestó servicio desde mayo hasta noviembre'11 por traslado de formación a Esquel para satisfacer demanda turística."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Según la CNRT, "Durante los meses de enero-marzo, el servicio ingresa en receso programado ante el riesgo de aludes en la región".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Según la CNRT, "El Maitén-Desvío Thomae: durante los meses de mayo y junio'12 no prestó servicio por traslado de formación a Esquel por demanda turística".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Según la CNRT, "durante el período estival (enero-marzo) permanece inactivo".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Según la CNRT, "durante el período estival (enero-marzo) permanece inactivo".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Cancelación del servicio a partir de cambios en la opración del servicio. Fuente: http://www.lanacion.com.ar/1781861-despues-de-ocho-meses-volvio-el-tren-a-las-nubes</t>
        </r>
      </text>
    </comment>
    <comment ref="C113" authorId="1">
      <text>
        <r>
          <rPr>
            <b/>
            <sz val="9"/>
            <color indexed="81"/>
            <rFont val="Tahoma"/>
            <family val="2"/>
          </rPr>
          <t>La CNRT deja de informar pasajeros para este servicio.</t>
        </r>
      </text>
    </comment>
    <comment ref="D113" authorId="1">
      <text>
        <r>
          <rPr>
            <b/>
            <sz val="9"/>
            <color indexed="81"/>
            <rFont val="Tahoma"/>
            <family val="2"/>
          </rPr>
          <t>La CNRT deja de informar pasajeros para este servicio.</t>
        </r>
      </text>
    </comment>
  </commentList>
</comments>
</file>

<file path=xl/comments3.xml><?xml version="1.0" encoding="utf-8"?>
<comments xmlns="http://schemas.openxmlformats.org/spreadsheetml/2006/main">
  <authors>
    <author>PLANEAMIENTO</author>
  </authors>
  <commentList>
    <comment ref="F34" authorId="0">
      <text>
        <r>
          <rPr>
            <b/>
            <sz val="9"/>
            <color indexed="81"/>
            <rFont val="Tahoma"/>
            <family val="2"/>
          </rPr>
          <t>Según la CNRT, "El Tren de las Nubes (Provincia de Salta) inició la prestación del servicio en fecha 6 de agosto de 2008."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Según la CNRT, "** Sin servicios a partir del 1° de diciembre y hasta marzo de 2009, por razones de seguridad (región sujeta a aludes en época estival)"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Reanudó servicio el 24/5/09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Según la CNRT, "Interrumpe el servicio en diciembre y lo reanudará en fecha 3/3/11 (el servicio no se efectúa en temporada estival ante riesgo de aludes)".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Según la CNRT, "Reanudó las prestaciones a partir de fecha 2/4/11. Durante el verano el servicio no corre ante el riesgo de aludes".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Según la CNRTA, "Sin servicio desde fecha 23/4/11 hasta julio'11, por accidente."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Según la CNRT, "El Maitén-Desvío Thomae no prestó servicio desde mayo hasta noviembre'11 por traslado de formación a Esquel para satisfacer demanda turística."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Según la CNRT, "Durante los meses de enero-marzo, el servicio ingresa en receso programado ante el riesgo de aludes en la región".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Según la CNRT, "El Maitén-Desvío Thomae: durante los meses de mayo y junio'12 no prestó servicio por traslado de formación a Esquel por demanda turística".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Según la CNRT, "durante el período estival (enero-marzo) permanece inactivo".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Según la CNRT, "durante el período estival (enero-marzo) permanece inactivo".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Cancelación del servicio a partir de cambios en la opración del servicio. Fuente: http://www.lanacion.com.ar/1781861-despues-de-ocho-meses-volvio-el-tren-a-las-nubes</t>
        </r>
      </text>
    </comment>
  </commentList>
</comments>
</file>

<file path=xl/sharedStrings.xml><?xml version="1.0" encoding="utf-8"?>
<sst xmlns="http://schemas.openxmlformats.org/spreadsheetml/2006/main" count="1693" uniqueCount="65">
  <si>
    <t>Observatorio Nacional de Datos de Transporte</t>
  </si>
  <si>
    <t>Centro Tecnológico de Transporte, Tránsito y Seguridad Vial</t>
  </si>
  <si>
    <t>Universidad Tecnológica Nacional</t>
  </si>
  <si>
    <t>Sección</t>
  </si>
  <si>
    <t>3.2.2.1</t>
  </si>
  <si>
    <t>Pasajeros pagos anuales en servicios de ferrocarriles turísticos. En cantidad de pasajeros.</t>
  </si>
  <si>
    <t>3.2.2.2</t>
  </si>
  <si>
    <t>Variacion anual de pasajeros pagos en servicios de ferrocarriles turísticos. En porcentaje.</t>
  </si>
  <si>
    <t>3.2.2.3</t>
  </si>
  <si>
    <t>Pasajeros pagos mensuales en servicios de ferrocarriles turísticos En cantidad de pasajeros.</t>
  </si>
  <si>
    <t>3.2.2.4</t>
  </si>
  <si>
    <t>Variacion mensual de pasajeros pagos en servicios de ferrocarriles turísticos En porcentaje.</t>
  </si>
  <si>
    <t>3.2.2.5</t>
  </si>
  <si>
    <t>Variación de pasajeros pagos en servicios de ferrocarriles turísticos respecto del mismo  mes del año anterior. En porcentaje.</t>
  </si>
  <si>
    <t>3.2.2.6</t>
  </si>
  <si>
    <t>Empresas operadoras de los servicios de ferrocarriles turísticos</t>
  </si>
  <si>
    <t>Cuadro</t>
  </si>
  <si>
    <t>Descripción</t>
  </si>
  <si>
    <t>Fuente</t>
  </si>
  <si>
    <t xml:space="preserve">Último dato disponible </t>
  </si>
  <si>
    <t xml:space="preserve">Fecha de actualización </t>
  </si>
  <si>
    <t>Año</t>
  </si>
  <si>
    <t>Mes</t>
  </si>
  <si>
    <t>Chubut - Río Negro: "La Trochita"</t>
  </si>
  <si>
    <t>Salta: "Tren a las nubes"</t>
  </si>
  <si>
    <t>TOTAL</t>
  </si>
  <si>
    <t>Trocha Angosta (0,750 mts.)</t>
  </si>
  <si>
    <t>Trocha Angosta (1,000 mts)</t>
  </si>
  <si>
    <t>Esquel - Nahuel Pan</t>
  </si>
  <si>
    <t>El Maitén - Desvío Thomae</t>
  </si>
  <si>
    <t>Subtotal "La Trochita"</t>
  </si>
  <si>
    <t>Tren a las nubes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</si>
  <si>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</si>
  <si>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</si>
  <si>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</si>
  <si>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</si>
  <si>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</si>
  <si>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</si>
  <si>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</si>
  <si>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</si>
  <si>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</si>
  <si>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</si>
  <si>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</si>
  <si>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</si>
  <si>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</si>
  <si>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Volver al índice</t>
  </si>
  <si>
    <t>CNRT. Información adicional: Wikipedia + SatéliteFerroviario.com.ar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</si>
  <si>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</si>
  <si>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</si>
  <si>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</si>
  <si>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</si>
  <si>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</si>
  <si>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</si>
  <si>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</si>
  <si>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Tren Patagónico S.A.</t>
  </si>
  <si>
    <t>ECOTREN</t>
  </si>
  <si>
    <t>Transporte interurbano de pasajeros</t>
  </si>
  <si>
    <t>*Datos parciales</t>
  </si>
  <si>
    <t>2014 - 2015</t>
  </si>
  <si>
    <t>S/D</t>
  </si>
  <si>
    <t>Servicio Ferroviario Turístico "Tren a las Nubes" Sociedad del Estado</t>
  </si>
  <si>
    <t>febrero 2017</t>
  </si>
  <si>
    <t>enero 2017</t>
  </si>
  <si>
    <t>2017*</t>
  </si>
  <si>
    <t>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</si>
</sst>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7" fillId="0" borderId="0"/>
  </cellStyleXfs>
  <cellXfs count="253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2" applyFill="1"/>
    <xf numFmtId="0" fontId="3" fillId="3" borderId="0" xfId="0" applyFont="1" applyFill="1" applyBorder="1"/>
    <xf numFmtId="0" fontId="0" fillId="3" borderId="0" xfId="0" applyFill="1"/>
    <xf numFmtId="0" fontId="0" fillId="2" borderId="0" xfId="0" applyFill="1" applyBorder="1" applyAlignment="1"/>
    <xf numFmtId="0" fontId="0" fillId="3" borderId="0" xfId="0" applyFill="1" applyBorder="1" applyAlignment="1"/>
    <xf numFmtId="0" fontId="0" fillId="2" borderId="0" xfId="0" applyFill="1" applyBorder="1"/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3" fontId="6" fillId="2" borderId="0" xfId="0" applyNumberFormat="1" applyFont="1" applyFill="1" applyBorder="1"/>
    <xf numFmtId="3" fontId="7" fillId="2" borderId="0" xfId="0" applyNumberFormat="1" applyFont="1" applyFill="1" applyBorder="1" applyAlignment="1">
      <alignment vertical="center"/>
    </xf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/>
    <xf numFmtId="49" fontId="0" fillId="2" borderId="0" xfId="0" applyNumberFormat="1" applyFill="1"/>
    <xf numFmtId="49" fontId="0" fillId="2" borderId="0" xfId="0" applyNumberFormat="1" applyFill="1" applyBorder="1" applyAlignment="1"/>
    <xf numFmtId="49" fontId="0" fillId="2" borderId="0" xfId="0" applyNumberFormat="1" applyFill="1" applyBorder="1"/>
    <xf numFmtId="0" fontId="0" fillId="2" borderId="0" xfId="0" applyFill="1" applyAlignment="1"/>
    <xf numFmtId="0" fontId="9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left"/>
    </xf>
    <xf numFmtId="3" fontId="12" fillId="2" borderId="2" xfId="0" applyNumberFormat="1" applyFont="1" applyFill="1" applyBorder="1" applyAlignment="1">
      <alignment horizontal="right" vertical="center"/>
    </xf>
    <xf numFmtId="3" fontId="12" fillId="2" borderId="15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vertical="center"/>
    </xf>
    <xf numFmtId="3" fontId="12" fillId="2" borderId="17" xfId="0" applyNumberFormat="1" applyFont="1" applyFill="1" applyBorder="1" applyAlignment="1">
      <alignment horizontal="right" vertical="center"/>
    </xf>
    <xf numFmtId="3" fontId="12" fillId="4" borderId="9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left"/>
    </xf>
    <xf numFmtId="3" fontId="4" fillId="2" borderId="13" xfId="0" applyNumberFormat="1" applyFont="1" applyFill="1" applyBorder="1" applyAlignment="1">
      <alignment horizontal="left"/>
    </xf>
    <xf numFmtId="3" fontId="12" fillId="2" borderId="20" xfId="0" applyNumberFormat="1" applyFont="1" applyFill="1" applyBorder="1" applyAlignment="1">
      <alignment horizontal="right" vertical="center"/>
    </xf>
    <xf numFmtId="3" fontId="12" fillId="2" borderId="21" xfId="0" applyNumberFormat="1" applyFont="1" applyFill="1" applyBorder="1" applyAlignment="1">
      <alignment horizontal="right" vertical="center"/>
    </xf>
    <xf numFmtId="3" fontId="12" fillId="4" borderId="13" xfId="0" applyNumberFormat="1" applyFont="1" applyFill="1" applyBorder="1" applyAlignment="1">
      <alignment horizontal="right" vertical="center"/>
    </xf>
    <xf numFmtId="3" fontId="12" fillId="2" borderId="13" xfId="0" applyNumberFormat="1" applyFont="1" applyFill="1" applyBorder="1" applyAlignment="1">
      <alignment horizontal="right" vertical="center"/>
    </xf>
    <xf numFmtId="3" fontId="12" fillId="4" borderId="18" xfId="0" applyNumberFormat="1" applyFont="1" applyFill="1" applyBorder="1" applyAlignment="1">
      <alignment horizontal="right"/>
    </xf>
    <xf numFmtId="3" fontId="12" fillId="2" borderId="18" xfId="0" applyNumberFormat="1" applyFont="1" applyFill="1" applyBorder="1" applyAlignment="1">
      <alignment horizontal="right"/>
    </xf>
    <xf numFmtId="3" fontId="12" fillId="4" borderId="9" xfId="0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horizontal="right"/>
    </xf>
    <xf numFmtId="3" fontId="12" fillId="4" borderId="13" xfId="0" applyNumberFormat="1" applyFont="1" applyFill="1" applyBorder="1" applyAlignment="1">
      <alignment horizontal="right"/>
    </xf>
    <xf numFmtId="3" fontId="12" fillId="2" borderId="13" xfId="0" applyNumberFormat="1" applyFont="1" applyFill="1" applyBorder="1" applyAlignment="1">
      <alignment horizontal="right"/>
    </xf>
    <xf numFmtId="3" fontId="4" fillId="2" borderId="22" xfId="0" applyNumberFormat="1" applyFont="1" applyFill="1" applyBorder="1" applyAlignment="1">
      <alignment horizontal="left"/>
    </xf>
    <xf numFmtId="3" fontId="4" fillId="2" borderId="23" xfId="0" applyNumberFormat="1" applyFont="1" applyFill="1" applyBorder="1" applyAlignment="1">
      <alignment horizontal="left"/>
    </xf>
    <xf numFmtId="3" fontId="4" fillId="2" borderId="24" xfId="0" applyNumberFormat="1" applyFont="1" applyFill="1" applyBorder="1" applyAlignment="1">
      <alignment horizontal="left"/>
    </xf>
    <xf numFmtId="3" fontId="12" fillId="2" borderId="25" xfId="0" applyNumberFormat="1" applyFont="1" applyFill="1" applyBorder="1" applyAlignment="1">
      <alignment horizontal="right"/>
    </xf>
    <xf numFmtId="3" fontId="12" fillId="2" borderId="26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2" fillId="2" borderId="17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49" fontId="4" fillId="3" borderId="0" xfId="0" applyNumberFormat="1" applyFont="1" applyFill="1" applyBorder="1" applyAlignment="1">
      <alignment horizontal="left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/>
    </xf>
    <xf numFmtId="3" fontId="0" fillId="2" borderId="31" xfId="0" applyNumberFormat="1" applyFill="1" applyBorder="1"/>
    <xf numFmtId="0" fontId="0" fillId="2" borderId="3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36" xfId="0" applyNumberFormat="1" applyFill="1" applyBorder="1"/>
    <xf numFmtId="3" fontId="0" fillId="4" borderId="32" xfId="0" applyNumberFormat="1" applyFill="1" applyBorder="1"/>
    <xf numFmtId="3" fontId="0" fillId="2" borderId="32" xfId="0" applyNumberFormat="1" applyFill="1" applyBorder="1"/>
    <xf numFmtId="164" fontId="0" fillId="2" borderId="19" xfId="1" applyNumberFormat="1" applyFont="1" applyFill="1" applyBorder="1"/>
    <xf numFmtId="164" fontId="0" fillId="2" borderId="38" xfId="1" applyNumberFormat="1" applyFont="1" applyFill="1" applyBorder="1"/>
    <xf numFmtId="164" fontId="0" fillId="2" borderId="39" xfId="1" applyNumberFormat="1" applyFont="1" applyFill="1" applyBorder="1"/>
    <xf numFmtId="164" fontId="0" fillId="4" borderId="34" xfId="1" applyNumberFormat="1" applyFont="1" applyFill="1" applyBorder="1"/>
    <xf numFmtId="0" fontId="11" fillId="2" borderId="20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15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right" vertical="center"/>
    </xf>
    <xf numFmtId="164" fontId="12" fillId="2" borderId="7" xfId="1" applyNumberFormat="1" applyFont="1" applyFill="1" applyBorder="1" applyAlignment="1">
      <alignment horizontal="right" vertical="center"/>
    </xf>
    <xf numFmtId="164" fontId="12" fillId="2" borderId="17" xfId="1" applyNumberFormat="1" applyFont="1" applyFill="1" applyBorder="1" applyAlignment="1">
      <alignment horizontal="right" vertical="center"/>
    </xf>
    <xf numFmtId="164" fontId="12" fillId="2" borderId="9" xfId="1" applyNumberFormat="1" applyFont="1" applyFill="1" applyBorder="1" applyAlignment="1">
      <alignment horizontal="right" vertical="center"/>
    </xf>
    <xf numFmtId="164" fontId="12" fillId="2" borderId="20" xfId="1" applyNumberFormat="1" applyFont="1" applyFill="1" applyBorder="1" applyAlignment="1">
      <alignment horizontal="right" vertical="center"/>
    </xf>
    <xf numFmtId="164" fontId="12" fillId="2" borderId="21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4" fontId="12" fillId="2" borderId="18" xfId="1" applyNumberFormat="1" applyFont="1" applyFill="1" applyBorder="1" applyAlignment="1">
      <alignment horizontal="right"/>
    </xf>
    <xf numFmtId="164" fontId="12" fillId="2" borderId="9" xfId="1" applyNumberFormat="1" applyFont="1" applyFill="1" applyBorder="1" applyAlignment="1">
      <alignment horizontal="right"/>
    </xf>
    <xf numFmtId="164" fontId="12" fillId="2" borderId="26" xfId="1" applyNumberFormat="1" applyFont="1" applyFill="1" applyBorder="1" applyAlignment="1">
      <alignment horizontal="right"/>
    </xf>
    <xf numFmtId="3" fontId="4" fillId="2" borderId="45" xfId="0" applyNumberFormat="1" applyFont="1" applyFill="1" applyBorder="1" applyAlignment="1">
      <alignment horizontal="left"/>
    </xf>
    <xf numFmtId="3" fontId="4" fillId="2" borderId="46" xfId="0" applyNumberFormat="1" applyFont="1" applyFill="1" applyBorder="1" applyAlignment="1">
      <alignment horizontal="left"/>
    </xf>
    <xf numFmtId="3" fontId="4" fillId="2" borderId="37" xfId="0" applyNumberFormat="1" applyFont="1" applyFill="1" applyBorder="1" applyAlignment="1">
      <alignment horizontal="left"/>
    </xf>
    <xf numFmtId="3" fontId="4" fillId="2" borderId="47" xfId="0" applyNumberFormat="1" applyFont="1" applyFill="1" applyBorder="1" applyAlignment="1">
      <alignment horizontal="left"/>
    </xf>
    <xf numFmtId="164" fontId="12" fillId="2" borderId="48" xfId="1" applyNumberFormat="1" applyFont="1" applyFill="1" applyBorder="1" applyAlignment="1">
      <alignment horizontal="right" vertical="center"/>
    </xf>
    <xf numFmtId="164" fontId="12" fillId="2" borderId="49" xfId="1" applyNumberFormat="1" applyFont="1" applyFill="1" applyBorder="1" applyAlignment="1">
      <alignment horizontal="right" vertical="center"/>
    </xf>
    <xf numFmtId="164" fontId="12" fillId="2" borderId="12" xfId="1" applyNumberFormat="1" applyFont="1" applyFill="1" applyBorder="1" applyAlignment="1">
      <alignment horizontal="right" vertical="center"/>
    </xf>
    <xf numFmtId="3" fontId="4" fillId="2" borderId="42" xfId="0" applyNumberFormat="1" applyFont="1" applyFill="1" applyBorder="1" applyAlignment="1">
      <alignment horizontal="left"/>
    </xf>
    <xf numFmtId="164" fontId="12" fillId="2" borderId="26" xfId="1" applyNumberFormat="1" applyFont="1" applyFill="1" applyBorder="1" applyAlignment="1">
      <alignment horizontal="right" vertical="center"/>
    </xf>
    <xf numFmtId="164" fontId="12" fillId="2" borderId="50" xfId="1" applyNumberFormat="1" applyFont="1" applyFill="1" applyBorder="1" applyAlignment="1">
      <alignment horizontal="right" vertical="center"/>
    </xf>
    <xf numFmtId="164" fontId="12" fillId="2" borderId="18" xfId="1" applyNumberFormat="1" applyFont="1" applyFill="1" applyBorder="1" applyAlignment="1">
      <alignment horizontal="right" vertical="center"/>
    </xf>
    <xf numFmtId="164" fontId="12" fillId="4" borderId="22" xfId="1" applyNumberFormat="1" applyFont="1" applyFill="1" applyBorder="1" applyAlignment="1">
      <alignment horizontal="right" vertical="center"/>
    </xf>
    <xf numFmtId="164" fontId="12" fillId="4" borderId="23" xfId="1" applyNumberFormat="1" applyFont="1" applyFill="1" applyBorder="1" applyAlignment="1">
      <alignment horizontal="right" vertical="center"/>
    </xf>
    <xf numFmtId="164" fontId="12" fillId="4" borderId="24" xfId="1" applyNumberFormat="1" applyFont="1" applyFill="1" applyBorder="1" applyAlignment="1">
      <alignment horizontal="right" vertical="center"/>
    </xf>
    <xf numFmtId="164" fontId="12" fillId="4" borderId="42" xfId="1" applyNumberFormat="1" applyFont="1" applyFill="1" applyBorder="1" applyAlignment="1">
      <alignment horizontal="right" vertical="center"/>
    </xf>
    <xf numFmtId="164" fontId="12" fillId="2" borderId="25" xfId="1" applyNumberFormat="1" applyFont="1" applyFill="1" applyBorder="1" applyAlignment="1">
      <alignment horizontal="right" vertical="center"/>
    </xf>
    <xf numFmtId="164" fontId="12" fillId="2" borderId="44" xfId="1" applyNumberFormat="1" applyFont="1" applyFill="1" applyBorder="1" applyAlignment="1">
      <alignment horizontal="right" vertical="center"/>
    </xf>
    <xf numFmtId="164" fontId="12" fillId="2" borderId="43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4" fontId="12" fillId="2" borderId="8" xfId="1" applyNumberFormat="1" applyFont="1" applyFill="1" applyBorder="1" applyAlignment="1">
      <alignment horizontal="right" vertical="center"/>
    </xf>
    <xf numFmtId="164" fontId="12" fillId="2" borderId="51" xfId="1" applyNumberFormat="1" applyFont="1" applyFill="1" applyBorder="1" applyAlignment="1">
      <alignment horizontal="right" vertical="center"/>
    </xf>
    <xf numFmtId="164" fontId="12" fillId="2" borderId="52" xfId="1" applyNumberFormat="1" applyFont="1" applyFill="1" applyBorder="1" applyAlignment="1">
      <alignment horizontal="right" vertical="center"/>
    </xf>
    <xf numFmtId="3" fontId="12" fillId="2" borderId="41" xfId="0" applyNumberFormat="1" applyFont="1" applyFill="1" applyBorder="1" applyAlignment="1">
      <alignment horizontal="right" vertical="center"/>
    </xf>
    <xf numFmtId="3" fontId="12" fillId="2" borderId="42" xfId="0" applyNumberFormat="1" applyFont="1" applyFill="1" applyBorder="1" applyAlignment="1">
      <alignment horizontal="right" vertical="center"/>
    </xf>
    <xf numFmtId="3" fontId="12" fillId="2" borderId="43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 vertical="center"/>
    </xf>
    <xf numFmtId="3" fontId="12" fillId="2" borderId="24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right"/>
    </xf>
    <xf numFmtId="3" fontId="12" fillId="2" borderId="44" xfId="0" applyNumberFormat="1" applyFont="1" applyFill="1" applyBorder="1" applyAlignment="1">
      <alignment horizontal="right" vertical="center"/>
    </xf>
    <xf numFmtId="3" fontId="12" fillId="2" borderId="22" xfId="0" applyNumberFormat="1" applyFont="1" applyFill="1" applyBorder="1" applyAlignment="1">
      <alignment horizontal="right" vertical="center"/>
    </xf>
    <xf numFmtId="0" fontId="0" fillId="2" borderId="1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2" borderId="59" xfId="1" applyNumberFormat="1" applyFont="1" applyFill="1" applyBorder="1"/>
    <xf numFmtId="164" fontId="0" fillId="2" borderId="60" xfId="1" applyNumberFormat="1" applyFont="1" applyFill="1" applyBorder="1"/>
    <xf numFmtId="164" fontId="0" fillId="4" borderId="61" xfId="1" applyNumberFormat="1" applyFont="1" applyFill="1" applyBorder="1"/>
    <xf numFmtId="164" fontId="0" fillId="2" borderId="32" xfId="1" applyNumberFormat="1" applyFont="1" applyFill="1" applyBorder="1"/>
    <xf numFmtId="3" fontId="12" fillId="2" borderId="15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3" fontId="2" fillId="5" borderId="35" xfId="0" applyNumberFormat="1" applyFont="1" applyFill="1" applyBorder="1" applyAlignment="1">
      <alignment horizontal="center"/>
    </xf>
    <xf numFmtId="3" fontId="2" fillId="5" borderId="32" xfId="0" applyNumberFormat="1" applyFont="1" applyFill="1" applyBorder="1" applyAlignment="1">
      <alignment horizontal="center"/>
    </xf>
    <xf numFmtId="164" fontId="2" fillId="5" borderId="32" xfId="1" applyNumberFormat="1" applyFont="1" applyFill="1" applyBorder="1" applyAlignment="1">
      <alignment horizontal="center"/>
    </xf>
    <xf numFmtId="164" fontId="2" fillId="5" borderId="33" xfId="1" applyNumberFormat="1" applyFont="1" applyFill="1" applyBorder="1" applyAlignment="1">
      <alignment horizontal="center"/>
    </xf>
    <xf numFmtId="3" fontId="13" fillId="5" borderId="4" xfId="0" applyNumberFormat="1" applyFont="1" applyFill="1" applyBorder="1" applyAlignment="1">
      <alignment horizontal="center" vertical="center"/>
    </xf>
    <xf numFmtId="3" fontId="13" fillId="5" borderId="9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/>
    </xf>
    <xf numFmtId="3" fontId="13" fillId="5" borderId="9" xfId="0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>
      <alignment horizontal="center"/>
    </xf>
    <xf numFmtId="164" fontId="13" fillId="5" borderId="18" xfId="1" applyNumberFormat="1" applyFont="1" applyFill="1" applyBorder="1" applyAlignment="1">
      <alignment horizontal="center" vertical="center"/>
    </xf>
    <xf numFmtId="164" fontId="13" fillId="5" borderId="9" xfId="1" applyNumberFormat="1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 vertical="center"/>
    </xf>
    <xf numFmtId="164" fontId="13" fillId="5" borderId="4" xfId="1" applyNumberFormat="1" applyFont="1" applyFill="1" applyBorder="1" applyAlignment="1">
      <alignment horizontal="center" vertical="center"/>
    </xf>
    <xf numFmtId="164" fontId="13" fillId="5" borderId="53" xfId="1" applyNumberFormat="1" applyFont="1" applyFill="1" applyBorder="1" applyAlignment="1">
      <alignment horizontal="center" vertical="center"/>
    </xf>
    <xf numFmtId="164" fontId="13" fillId="5" borderId="54" xfId="1" applyNumberFormat="1" applyFont="1" applyFill="1" applyBorder="1" applyAlignment="1">
      <alignment horizontal="center" vertical="center"/>
    </xf>
    <xf numFmtId="164" fontId="13" fillId="5" borderId="55" xfId="1" applyNumberFormat="1" applyFont="1" applyFill="1" applyBorder="1" applyAlignment="1">
      <alignment horizontal="center" vertical="center"/>
    </xf>
    <xf numFmtId="164" fontId="13" fillId="5" borderId="56" xfId="1" applyNumberFormat="1" applyFont="1" applyFill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right"/>
    </xf>
    <xf numFmtId="3" fontId="12" fillId="2" borderId="63" xfId="0" applyNumberFormat="1" applyFont="1" applyFill="1" applyBorder="1" applyAlignment="1">
      <alignment horizontal="right"/>
    </xf>
    <xf numFmtId="3" fontId="12" fillId="4" borderId="29" xfId="0" applyNumberFormat="1" applyFont="1" applyFill="1" applyBorder="1" applyAlignment="1">
      <alignment horizontal="right"/>
    </xf>
    <xf numFmtId="3" fontId="12" fillId="2" borderId="29" xfId="0" applyNumberFormat="1" applyFont="1" applyFill="1" applyBorder="1" applyAlignment="1">
      <alignment horizontal="right"/>
    </xf>
    <xf numFmtId="3" fontId="13" fillId="5" borderId="29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left"/>
    </xf>
    <xf numFmtId="3" fontId="13" fillId="5" borderId="55" xfId="0" applyNumberFormat="1" applyFont="1" applyFill="1" applyBorder="1" applyAlignment="1">
      <alignment horizontal="center"/>
    </xf>
    <xf numFmtId="3" fontId="12" fillId="2" borderId="41" xfId="0" applyNumberFormat="1" applyFont="1" applyFill="1" applyBorder="1" applyAlignment="1">
      <alignment horizontal="right"/>
    </xf>
    <xf numFmtId="3" fontId="12" fillId="2" borderId="43" xfId="0" applyNumberFormat="1" applyFont="1" applyFill="1" applyBorder="1" applyAlignment="1">
      <alignment horizontal="right"/>
    </xf>
    <xf numFmtId="3" fontId="12" fillId="2" borderId="27" xfId="0" applyNumberFormat="1" applyFont="1" applyFill="1" applyBorder="1" applyAlignment="1">
      <alignment horizontal="right"/>
    </xf>
    <xf numFmtId="3" fontId="12" fillId="4" borderId="42" xfId="0" applyNumberFormat="1" applyFont="1" applyFill="1" applyBorder="1" applyAlignment="1">
      <alignment horizontal="right"/>
    </xf>
    <xf numFmtId="3" fontId="12" fillId="4" borderId="23" xfId="0" applyNumberFormat="1" applyFont="1" applyFill="1" applyBorder="1" applyAlignment="1">
      <alignment horizontal="right"/>
    </xf>
    <xf numFmtId="3" fontId="12" fillId="4" borderId="64" xfId="0" applyNumberFormat="1" applyFont="1" applyFill="1" applyBorder="1" applyAlignment="1">
      <alignment horizontal="right"/>
    </xf>
    <xf numFmtId="164" fontId="12" fillId="2" borderId="28" xfId="1" applyNumberFormat="1" applyFont="1" applyFill="1" applyBorder="1" applyAlignment="1">
      <alignment horizontal="right" vertical="center"/>
    </xf>
    <xf numFmtId="164" fontId="12" fillId="2" borderId="63" xfId="1" applyNumberFormat="1" applyFont="1" applyFill="1" applyBorder="1" applyAlignment="1">
      <alignment horizontal="right" vertical="center"/>
    </xf>
    <xf numFmtId="164" fontId="12" fillId="4" borderId="64" xfId="1" applyNumberFormat="1" applyFont="1" applyFill="1" applyBorder="1" applyAlignment="1">
      <alignment horizontal="right" vertical="center"/>
    </xf>
    <xf numFmtId="164" fontId="12" fillId="2" borderId="29" xfId="1" applyNumberFormat="1" applyFont="1" applyFill="1" applyBorder="1" applyAlignment="1">
      <alignment horizontal="right" vertical="center"/>
    </xf>
    <xf numFmtId="164" fontId="13" fillId="5" borderId="29" xfId="1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left"/>
    </xf>
    <xf numFmtId="164" fontId="12" fillId="2" borderId="27" xfId="1" applyNumberFormat="1" applyFont="1" applyFill="1" applyBorder="1" applyAlignment="1">
      <alignment horizontal="right" vertical="center"/>
    </xf>
    <xf numFmtId="164" fontId="12" fillId="2" borderId="66" xfId="1" applyNumberFormat="1" applyFont="1" applyFill="1" applyBorder="1" applyAlignment="1">
      <alignment horizontal="right" vertical="center"/>
    </xf>
    <xf numFmtId="164" fontId="13" fillId="5" borderId="65" xfId="1" applyNumberFormat="1" applyFont="1" applyFill="1" applyBorder="1" applyAlignment="1">
      <alignment horizontal="center" vertical="center"/>
    </xf>
    <xf numFmtId="3" fontId="12" fillId="2" borderId="27" xfId="0" applyNumberFormat="1" applyFont="1" applyFill="1" applyBorder="1" applyAlignment="1">
      <alignment horizontal="right" vertical="center"/>
    </xf>
    <xf numFmtId="3" fontId="12" fillId="2" borderId="64" xfId="0" applyNumberFormat="1" applyFont="1" applyFill="1" applyBorder="1" applyAlignment="1">
      <alignment horizontal="right" vertical="center"/>
    </xf>
    <xf numFmtId="0" fontId="0" fillId="2" borderId="29" xfId="0" applyFill="1" applyBorder="1" applyAlignment="1">
      <alignment horizontal="right"/>
    </xf>
    <xf numFmtId="3" fontId="12" fillId="2" borderId="48" xfId="0" applyNumberFormat="1" applyFont="1" applyFill="1" applyBorder="1" applyAlignment="1">
      <alignment horizontal="right" vertical="center"/>
    </xf>
    <xf numFmtId="3" fontId="12" fillId="2" borderId="49" xfId="0" applyNumberFormat="1" applyFont="1" applyFill="1" applyBorder="1" applyAlignment="1">
      <alignment horizontal="right" vertical="center"/>
    </xf>
    <xf numFmtId="3" fontId="12" fillId="2" borderId="12" xfId="0" applyNumberFormat="1" applyFont="1" applyFill="1" applyBorder="1" applyAlignment="1">
      <alignment horizontal="right" vertical="center"/>
    </xf>
    <xf numFmtId="3" fontId="13" fillId="5" borderId="4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right"/>
    </xf>
    <xf numFmtId="3" fontId="12" fillId="4" borderId="24" xfId="0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right"/>
    </xf>
    <xf numFmtId="3" fontId="12" fillId="2" borderId="34" xfId="0" applyNumberFormat="1" applyFont="1" applyFill="1" applyBorder="1" applyAlignment="1">
      <alignment horizontal="right"/>
    </xf>
    <xf numFmtId="3" fontId="12" fillId="4" borderId="68" xfId="0" applyNumberFormat="1" applyFont="1" applyFill="1" applyBorder="1" applyAlignment="1">
      <alignment horizontal="right"/>
    </xf>
    <xf numFmtId="3" fontId="12" fillId="2" borderId="35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center"/>
    </xf>
    <xf numFmtId="3" fontId="4" fillId="2" borderId="35" xfId="0" applyNumberFormat="1" applyFont="1" applyFill="1" applyBorder="1" applyAlignment="1">
      <alignment horizontal="left"/>
    </xf>
    <xf numFmtId="49" fontId="0" fillId="2" borderId="0" xfId="0" quotePrefix="1" applyNumberFormat="1" applyFill="1"/>
    <xf numFmtId="3" fontId="12" fillId="2" borderId="2" xfId="0" applyNumberFormat="1" applyFont="1" applyFill="1" applyBorder="1" applyAlignment="1">
      <alignment horizontal="right"/>
    </xf>
    <xf numFmtId="3" fontId="12" fillId="2" borderId="59" xfId="0" applyNumberFormat="1" applyFont="1" applyFill="1" applyBorder="1" applyAlignment="1">
      <alignment horizontal="right"/>
    </xf>
    <xf numFmtId="3" fontId="13" fillId="5" borderId="53" xfId="0" applyNumberFormat="1" applyFont="1" applyFill="1" applyBorder="1" applyAlignment="1">
      <alignment horizontal="center"/>
    </xf>
    <xf numFmtId="3" fontId="13" fillId="5" borderId="54" xfId="0" applyNumberFormat="1" applyFont="1" applyFill="1" applyBorder="1" applyAlignment="1">
      <alignment horizontal="center"/>
    </xf>
    <xf numFmtId="3" fontId="12" fillId="2" borderId="68" xfId="0" applyNumberFormat="1" applyFont="1" applyFill="1" applyBorder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3" fontId="12" fillId="2" borderId="67" xfId="0" applyNumberFormat="1" applyFont="1" applyFill="1" applyBorder="1" applyAlignment="1">
      <alignment horizontal="right" vertical="center"/>
    </xf>
    <xf numFmtId="3" fontId="4" fillId="2" borderId="68" xfId="0" applyNumberFormat="1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3" fontId="12" fillId="2" borderId="4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wrapText="1"/>
    </xf>
    <xf numFmtId="0" fontId="0" fillId="2" borderId="13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2" borderId="35" xfId="0" applyFill="1" applyBorder="1" applyAlignment="1">
      <alignment horizontal="right" wrapText="1"/>
    </xf>
  </cellXfs>
  <cellStyles count="4">
    <cellStyle name="Hipervínculo" xfId="2" builtinId="8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/>
  </sheetViews>
  <sheetFormatPr baseColWidth="10" defaultRowHeight="15" x14ac:dyDescent="0.25"/>
  <cols>
    <col min="1" max="16384" width="11.42578125" style="1"/>
  </cols>
  <sheetData>
    <row r="1" spans="1:6" x14ac:dyDescent="0.25">
      <c r="A1" s="2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4" spans="1:6" x14ac:dyDescent="0.25">
      <c r="A4" s="2" t="s">
        <v>3</v>
      </c>
      <c r="B4" s="3" t="s">
        <v>56</v>
      </c>
    </row>
    <row r="6" spans="1:6" x14ac:dyDescent="0.25">
      <c r="A6" s="4" t="s">
        <v>4</v>
      </c>
      <c r="B6" s="4" t="s">
        <v>5</v>
      </c>
      <c r="C6" s="4"/>
      <c r="D6" s="4"/>
      <c r="E6" s="4"/>
      <c r="F6" s="4"/>
    </row>
    <row r="7" spans="1:6" x14ac:dyDescent="0.25">
      <c r="A7" s="4" t="s">
        <v>6</v>
      </c>
      <c r="B7" s="4" t="s">
        <v>7</v>
      </c>
      <c r="C7" s="4"/>
      <c r="D7" s="4"/>
      <c r="E7" s="4"/>
      <c r="F7" s="4"/>
    </row>
    <row r="8" spans="1:6" x14ac:dyDescent="0.25">
      <c r="A8" s="4" t="s">
        <v>8</v>
      </c>
      <c r="B8" s="4" t="s">
        <v>9</v>
      </c>
      <c r="C8" s="4"/>
      <c r="D8" s="4"/>
      <c r="E8" s="4"/>
      <c r="F8" s="4"/>
    </row>
    <row r="9" spans="1:6" x14ac:dyDescent="0.25">
      <c r="A9" s="4" t="s">
        <v>10</v>
      </c>
      <c r="B9" s="4" t="s">
        <v>11</v>
      </c>
      <c r="C9" s="4"/>
      <c r="D9" s="4"/>
      <c r="E9" s="4"/>
      <c r="F9" s="4"/>
    </row>
    <row r="10" spans="1:6" x14ac:dyDescent="0.25">
      <c r="A10" s="4" t="s">
        <v>12</v>
      </c>
      <c r="B10" s="4" t="s">
        <v>13</v>
      </c>
      <c r="C10" s="4"/>
      <c r="D10" s="4"/>
      <c r="E10" s="4"/>
      <c r="F10" s="4"/>
    </row>
    <row r="11" spans="1:6" x14ac:dyDescent="0.25">
      <c r="A11" s="4" t="s">
        <v>14</v>
      </c>
      <c r="B11" s="4" t="s">
        <v>15</v>
      </c>
      <c r="C11" s="4"/>
      <c r="D11" s="4"/>
      <c r="E11" s="4"/>
      <c r="F11" s="4"/>
    </row>
  </sheetData>
  <hyperlinks>
    <hyperlink ref="A6:F6" location="'3.2.2.1'!A1" display="3.2.2.1"/>
    <hyperlink ref="A7:F7" location="'3.2.2.2'!A1" display="3.2.2.2"/>
    <hyperlink ref="A8:F8" location="'3.2.2.3'!A1" display="3.2.2.3"/>
    <hyperlink ref="A9:F9" location="'3.2.2.4'!A1" display="3.2.2.4"/>
    <hyperlink ref="A10:F10" location="'3.2.2.5'!A1" display="3.2.2.5"/>
    <hyperlink ref="A11:F11" location="'3.2.2.6'!A1" display="3.2.2.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zoomScale="85" zoomScaleNormal="85" workbookViewId="0"/>
  </sheetViews>
  <sheetFormatPr baseColWidth="10" defaultRowHeight="15" x14ac:dyDescent="0.25"/>
  <cols>
    <col min="1" max="6" width="20.7109375" style="1" customWidth="1"/>
    <col min="7" max="16384" width="11.42578125" style="1"/>
  </cols>
  <sheetData>
    <row r="1" spans="1:6" x14ac:dyDescent="0.25">
      <c r="A1" s="5" t="s">
        <v>0</v>
      </c>
      <c r="B1" s="6"/>
    </row>
    <row r="2" spans="1:6" x14ac:dyDescent="0.25">
      <c r="A2" s="5" t="s">
        <v>1</v>
      </c>
      <c r="B2" s="6"/>
    </row>
    <row r="3" spans="1:6" x14ac:dyDescent="0.25">
      <c r="A3" s="5" t="s">
        <v>2</v>
      </c>
      <c r="B3" s="6"/>
    </row>
    <row r="4" spans="1:6" x14ac:dyDescent="0.25">
      <c r="A4" s="5" t="s">
        <v>3</v>
      </c>
      <c r="B4" s="3" t="str">
        <f>+Indice!B4</f>
        <v>Transporte interurbano de pasajeros</v>
      </c>
    </row>
    <row r="5" spans="1:6" x14ac:dyDescent="0.25">
      <c r="A5" s="5" t="s">
        <v>16</v>
      </c>
      <c r="B5" s="1" t="str">
        <f>+Indice!A6</f>
        <v>3.2.2.1</v>
      </c>
    </row>
    <row r="6" spans="1:6" x14ac:dyDescent="0.25">
      <c r="A6" s="5" t="s">
        <v>17</v>
      </c>
      <c r="B6" s="15" t="str">
        <f>+Indice!B6</f>
        <v>Pasajeros pagos anuales en servicios de ferrocarriles turísticos. En cantidad de pasajeros.</v>
      </c>
    </row>
    <row r="7" spans="1:6" x14ac:dyDescent="0.25">
      <c r="A7" s="5" t="s">
        <v>18</v>
      </c>
      <c r="B7" s="18" t="s">
        <v>46</v>
      </c>
    </row>
    <row r="8" spans="1:6" x14ac:dyDescent="0.25">
      <c r="A8" s="5" t="s">
        <v>19</v>
      </c>
      <c r="B8" s="192" t="s">
        <v>62</v>
      </c>
    </row>
    <row r="9" spans="1:6" x14ac:dyDescent="0.25">
      <c r="A9" s="5" t="s">
        <v>20</v>
      </c>
      <c r="B9" s="192" t="s">
        <v>61</v>
      </c>
    </row>
    <row r="10" spans="1:6" x14ac:dyDescent="0.25">
      <c r="A10" s="5"/>
      <c r="B10" s="62"/>
    </row>
    <row r="11" spans="1:6" ht="15.75" thickBot="1" x14ac:dyDescent="0.3"/>
    <row r="12" spans="1:6" s="61" customFormat="1" ht="42" x14ac:dyDescent="0.25">
      <c r="A12" s="201" t="s">
        <v>21</v>
      </c>
      <c r="B12" s="203" t="s">
        <v>23</v>
      </c>
      <c r="C12" s="204"/>
      <c r="D12" s="205"/>
      <c r="E12" s="24" t="s">
        <v>24</v>
      </c>
      <c r="F12" s="206" t="s">
        <v>25</v>
      </c>
    </row>
    <row r="13" spans="1:6" s="61" customFormat="1" ht="25.5" customHeight="1" x14ac:dyDescent="0.25">
      <c r="A13" s="202"/>
      <c r="B13" s="209" t="s">
        <v>26</v>
      </c>
      <c r="C13" s="210"/>
      <c r="D13" s="211"/>
      <c r="E13" s="25" t="s">
        <v>27</v>
      </c>
      <c r="F13" s="207"/>
    </row>
    <row r="14" spans="1:6" s="61" customFormat="1" ht="32.25" thickBot="1" x14ac:dyDescent="0.3">
      <c r="A14" s="202"/>
      <c r="B14" s="63" t="s">
        <v>28</v>
      </c>
      <c r="C14" s="64" t="s">
        <v>29</v>
      </c>
      <c r="D14" s="65" t="s">
        <v>30</v>
      </c>
      <c r="E14" s="66" t="s">
        <v>31</v>
      </c>
      <c r="F14" s="208"/>
    </row>
    <row r="15" spans="1:6" ht="15.75" thickBot="1" x14ac:dyDescent="0.3">
      <c r="A15" s="67">
        <v>2007</v>
      </c>
      <c r="B15" s="71">
        <f>+SUM('3.2.2.3'!C15:C26)</f>
        <v>0</v>
      </c>
      <c r="C15" s="68">
        <f>+SUM('3.2.2.3'!D15:D26)</f>
        <v>0</v>
      </c>
      <c r="D15" s="72">
        <f>+C15+B15</f>
        <v>0</v>
      </c>
      <c r="E15" s="73">
        <f>+SUM('3.2.2.3'!F15:F26)</f>
        <v>0</v>
      </c>
      <c r="F15" s="135">
        <f>+E15+D15</f>
        <v>0</v>
      </c>
    </row>
    <row r="16" spans="1:6" ht="15.75" thickBot="1" x14ac:dyDescent="0.3">
      <c r="A16" s="69">
        <v>2008</v>
      </c>
      <c r="B16" s="71">
        <f>+SUM('3.2.2.3'!C27:C38)</f>
        <v>0</v>
      </c>
      <c r="C16" s="68">
        <f>+SUM('3.2.2.3'!D27:D38)</f>
        <v>0</v>
      </c>
      <c r="D16" s="72">
        <f t="shared" ref="D16:D22" si="0">+C16+B16</f>
        <v>0</v>
      </c>
      <c r="E16" s="73">
        <f>+SUM('3.2.2.3'!F27:F38)</f>
        <v>6573</v>
      </c>
      <c r="F16" s="135">
        <f t="shared" ref="F16:F21" si="1">+E16+D16</f>
        <v>6573</v>
      </c>
    </row>
    <row r="17" spans="1:6" ht="15.75" thickBot="1" x14ac:dyDescent="0.3">
      <c r="A17" s="69">
        <v>2009</v>
      </c>
      <c r="B17" s="71">
        <f>+SUM('3.2.2.3'!C39:C50)</f>
        <v>0</v>
      </c>
      <c r="C17" s="68">
        <f>+SUM('3.2.2.3'!D39:D50)</f>
        <v>0</v>
      </c>
      <c r="D17" s="72">
        <f t="shared" si="0"/>
        <v>0</v>
      </c>
      <c r="E17" s="73">
        <f>+SUM('3.2.2.3'!F39:F50)</f>
        <v>6601</v>
      </c>
      <c r="F17" s="135">
        <f t="shared" si="1"/>
        <v>6601</v>
      </c>
    </row>
    <row r="18" spans="1:6" ht="15.75" thickBot="1" x14ac:dyDescent="0.3">
      <c r="A18" s="69">
        <v>2010</v>
      </c>
      <c r="B18" s="71">
        <f>+SUM('3.2.2.3'!C51:C62)</f>
        <v>22827</v>
      </c>
      <c r="C18" s="68">
        <f>+SUM('3.2.2.3'!D51:D62)</f>
        <v>0</v>
      </c>
      <c r="D18" s="72">
        <f t="shared" si="0"/>
        <v>22827</v>
      </c>
      <c r="E18" s="73">
        <f>+SUM('3.2.2.3'!F51:F62)</f>
        <v>19202</v>
      </c>
      <c r="F18" s="135">
        <f t="shared" si="1"/>
        <v>42029</v>
      </c>
    </row>
    <row r="19" spans="1:6" ht="15.75" thickBot="1" x14ac:dyDescent="0.3">
      <c r="A19" s="69">
        <v>2011</v>
      </c>
      <c r="B19" s="71">
        <f>+SUM('3.2.2.3'!C63:C74)</f>
        <v>19144</v>
      </c>
      <c r="C19" s="68">
        <f>+SUM('3.2.2.3'!D63:D74)</f>
        <v>5138</v>
      </c>
      <c r="D19" s="72">
        <f t="shared" si="0"/>
        <v>24282</v>
      </c>
      <c r="E19" s="73">
        <f>+SUM('3.2.2.3'!F63:F74)</f>
        <v>22125</v>
      </c>
      <c r="F19" s="136">
        <f t="shared" si="1"/>
        <v>46407</v>
      </c>
    </row>
    <row r="20" spans="1:6" ht="15.75" thickBot="1" x14ac:dyDescent="0.3">
      <c r="A20" s="69">
        <v>2012</v>
      </c>
      <c r="B20" s="71">
        <f>+SUM('3.2.2.3'!C75:C86)</f>
        <v>19001</v>
      </c>
      <c r="C20" s="68">
        <f>+SUM('3.2.2.3'!D75:D86)</f>
        <v>2770</v>
      </c>
      <c r="D20" s="72">
        <f t="shared" si="0"/>
        <v>21771</v>
      </c>
      <c r="E20" s="73">
        <f>+SUM('3.2.2.3'!F75:F86)</f>
        <v>16185</v>
      </c>
      <c r="F20" s="136">
        <f t="shared" si="1"/>
        <v>37956</v>
      </c>
    </row>
    <row r="21" spans="1:6" ht="15.75" thickBot="1" x14ac:dyDescent="0.3">
      <c r="A21" s="69">
        <v>2013</v>
      </c>
      <c r="B21" s="71">
        <f>+SUM('3.2.2.3'!C87:C98)</f>
        <v>15782</v>
      </c>
      <c r="C21" s="68">
        <f>+SUM('3.2.2.3'!D87:D98)</f>
        <v>6047</v>
      </c>
      <c r="D21" s="72">
        <f t="shared" si="0"/>
        <v>21829</v>
      </c>
      <c r="E21" s="73">
        <f>+SUM('3.2.2.3'!F87:F98)</f>
        <v>12773</v>
      </c>
      <c r="F21" s="136">
        <f t="shared" si="1"/>
        <v>34602</v>
      </c>
    </row>
    <row r="22" spans="1:6" ht="15.75" thickBot="1" x14ac:dyDescent="0.3">
      <c r="A22" s="69">
        <v>2014</v>
      </c>
      <c r="B22" s="71">
        <f>+SUM('3.2.2.3'!C99:C110)</f>
        <v>20672</v>
      </c>
      <c r="C22" s="68">
        <f>+SUM('3.2.2.3'!D99:D110)</f>
        <v>6949</v>
      </c>
      <c r="D22" s="72">
        <f t="shared" si="0"/>
        <v>27621</v>
      </c>
      <c r="E22" s="73">
        <f>+SUM('3.2.2.3'!F99:F110)</f>
        <v>3932</v>
      </c>
      <c r="F22" s="136">
        <f>+E22+D22</f>
        <v>31553</v>
      </c>
    </row>
    <row r="23" spans="1:6" ht="15.75" thickBot="1" x14ac:dyDescent="0.3">
      <c r="A23" s="69">
        <v>2015</v>
      </c>
      <c r="B23" s="71">
        <f>+SUM('3.2.2.3'!C111:C122)</f>
        <v>13343</v>
      </c>
      <c r="C23" s="68">
        <f>+SUM('3.2.2.3'!D111:D122)</f>
        <v>5644</v>
      </c>
      <c r="D23" s="72">
        <f>+B23+C23</f>
        <v>18987</v>
      </c>
      <c r="E23" s="73">
        <f>+SUM('3.2.2.3'!F111:F122)</f>
        <v>0</v>
      </c>
      <c r="F23" s="136">
        <f>+E23+D23</f>
        <v>18987</v>
      </c>
    </row>
    <row r="24" spans="1:6" ht="15.75" thickBot="1" x14ac:dyDescent="0.3">
      <c r="A24" s="69">
        <v>2016</v>
      </c>
      <c r="B24" s="71">
        <f>+SUM('3.2.2.3'!C123:C134)</f>
        <v>0</v>
      </c>
      <c r="C24" s="68">
        <f>+SUM('3.2.2.3'!D123:D134)</f>
        <v>0</v>
      </c>
      <c r="D24" s="72">
        <f>+B24+C24</f>
        <v>0</v>
      </c>
      <c r="E24" s="73">
        <f>+SUM('3.2.2.3'!F123:F134)</f>
        <v>0</v>
      </c>
      <c r="F24" s="136">
        <f>+E24+D24</f>
        <v>0</v>
      </c>
    </row>
    <row r="25" spans="1:6" ht="15.75" thickBot="1" x14ac:dyDescent="0.3">
      <c r="A25" s="69" t="s">
        <v>63</v>
      </c>
      <c r="B25" s="71">
        <f>+SUM('3.2.2.3'!C135:C137)</f>
        <v>0</v>
      </c>
      <c r="C25" s="68">
        <f>+SUM('3.2.2.3'!D135:D137)</f>
        <v>0</v>
      </c>
      <c r="D25" s="72">
        <f>+SUM('3.2.2.3'!E135:E137)</f>
        <v>0</v>
      </c>
      <c r="E25" s="73">
        <f>+SUM('3.2.2.3'!F135:F137)</f>
        <v>0</v>
      </c>
      <c r="F25" s="136">
        <f>+SUM('3.2.2.3'!G135:G137)</f>
        <v>0</v>
      </c>
    </row>
    <row r="26" spans="1:6" x14ac:dyDescent="0.25">
      <c r="A26" s="70"/>
    </row>
    <row r="27" spans="1:6" x14ac:dyDescent="0.25">
      <c r="A27" s="134" t="s">
        <v>57</v>
      </c>
    </row>
    <row r="29" spans="1:6" x14ac:dyDescent="0.25">
      <c r="A29" s="4" t="s">
        <v>45</v>
      </c>
    </row>
  </sheetData>
  <mergeCells count="4">
    <mergeCell ref="A12:A14"/>
    <mergeCell ref="B12:D12"/>
    <mergeCell ref="F12:F14"/>
    <mergeCell ref="B13:D13"/>
  </mergeCells>
  <hyperlinks>
    <hyperlink ref="A29" location="Indice!A1" display="Volver al índice"/>
  </hyperlinks>
  <pageMargins left="0.7" right="0.7" top="0.75" bottom="0.75" header="0.3" footer="0.3"/>
  <pageSetup orientation="portrait" r:id="rId1"/>
  <ignoredErrors>
    <ignoredError sqref="B15:E16" formula="1"/>
    <ignoredError sqref="B17:E22" formula="1" formulaRange="1"/>
    <ignoredError sqref="E23 E24:E2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/>
  </sheetViews>
  <sheetFormatPr baseColWidth="10" defaultRowHeight="15" x14ac:dyDescent="0.25"/>
  <cols>
    <col min="1" max="6" width="20.7109375" style="1" customWidth="1"/>
    <col min="7" max="16384" width="11.42578125" style="1"/>
  </cols>
  <sheetData>
    <row r="1" spans="1:6" x14ac:dyDescent="0.25">
      <c r="A1" s="5" t="s">
        <v>0</v>
      </c>
      <c r="B1" s="5"/>
      <c r="C1" s="5"/>
      <c r="D1" s="5"/>
    </row>
    <row r="2" spans="1:6" x14ac:dyDescent="0.25">
      <c r="A2" s="5" t="s">
        <v>1</v>
      </c>
      <c r="B2" s="5"/>
      <c r="C2" s="5"/>
      <c r="D2" s="5"/>
    </row>
    <row r="3" spans="1:6" x14ac:dyDescent="0.25">
      <c r="A3" s="5" t="s">
        <v>2</v>
      </c>
      <c r="B3" s="5"/>
      <c r="C3" s="5"/>
      <c r="D3" s="5"/>
    </row>
    <row r="4" spans="1:6" x14ac:dyDescent="0.25">
      <c r="A4" s="5" t="s">
        <v>3</v>
      </c>
      <c r="B4" s="3" t="str">
        <f>+Indice!B4</f>
        <v>Transporte interurbano de pasajeros</v>
      </c>
      <c r="C4" s="5"/>
      <c r="D4" s="5"/>
    </row>
    <row r="5" spans="1:6" x14ac:dyDescent="0.25">
      <c r="A5" s="5" t="s">
        <v>16</v>
      </c>
      <c r="B5" s="1" t="str">
        <f>+Indice!A7</f>
        <v>3.2.2.2</v>
      </c>
      <c r="C5" s="5"/>
      <c r="D5" s="5"/>
    </row>
    <row r="6" spans="1:6" x14ac:dyDescent="0.25">
      <c r="A6" s="5" t="s">
        <v>17</v>
      </c>
      <c r="B6" s="15" t="str">
        <f>+Indice!B7</f>
        <v>Variacion anual de pasajeros pagos en servicios de ferrocarriles turísticos. En porcentaje.</v>
      </c>
      <c r="C6" s="5"/>
      <c r="D6" s="5"/>
    </row>
    <row r="7" spans="1:6" x14ac:dyDescent="0.25">
      <c r="A7" s="5" t="s">
        <v>18</v>
      </c>
      <c r="B7" s="18" t="str">
        <f>+'3.2.2.1'!B7</f>
        <v>CNRT. Información adicional: Wikipedia + SatéliteFerroviario.com.ar</v>
      </c>
      <c r="C7" s="5"/>
      <c r="D7" s="5"/>
    </row>
    <row r="8" spans="1:6" x14ac:dyDescent="0.25">
      <c r="A8" s="5" t="s">
        <v>19</v>
      </c>
      <c r="B8" s="20" t="str">
        <f>+'3.2.2.1'!B8</f>
        <v>enero 2017</v>
      </c>
      <c r="C8" s="5"/>
      <c r="D8" s="5"/>
    </row>
    <row r="9" spans="1:6" x14ac:dyDescent="0.25">
      <c r="A9" s="5" t="s">
        <v>20</v>
      </c>
      <c r="B9" s="20" t="str">
        <f>+'3.2.2.1'!B9</f>
        <v>febrero 2017</v>
      </c>
      <c r="C9" s="5"/>
      <c r="D9" s="5"/>
    </row>
    <row r="10" spans="1:6" x14ac:dyDescent="0.25">
      <c r="A10" s="5"/>
      <c r="B10" s="20"/>
      <c r="C10" s="5"/>
      <c r="D10" s="5"/>
    </row>
    <row r="11" spans="1:6" ht="15.75" thickBot="1" x14ac:dyDescent="0.3"/>
    <row r="12" spans="1:6" ht="42" x14ac:dyDescent="0.25">
      <c r="A12" s="212" t="s">
        <v>21</v>
      </c>
      <c r="B12" s="203" t="s">
        <v>23</v>
      </c>
      <c r="C12" s="204"/>
      <c r="D12" s="205"/>
      <c r="E12" s="24" t="s">
        <v>24</v>
      </c>
      <c r="F12" s="215" t="s">
        <v>25</v>
      </c>
    </row>
    <row r="13" spans="1:6" ht="25.5" x14ac:dyDescent="0.25">
      <c r="A13" s="213"/>
      <c r="B13" s="209" t="s">
        <v>26</v>
      </c>
      <c r="C13" s="210"/>
      <c r="D13" s="211"/>
      <c r="E13" s="25" t="s">
        <v>27</v>
      </c>
      <c r="F13" s="216"/>
    </row>
    <row r="14" spans="1:6" ht="32.25" thickBot="1" x14ac:dyDescent="0.3">
      <c r="A14" s="214"/>
      <c r="B14" s="78" t="s">
        <v>28</v>
      </c>
      <c r="C14" s="79" t="s">
        <v>29</v>
      </c>
      <c r="D14" s="80" t="s">
        <v>30</v>
      </c>
      <c r="E14" s="29" t="s">
        <v>31</v>
      </c>
      <c r="F14" s="217"/>
    </row>
    <row r="15" spans="1:6" ht="15.75" thickBot="1" x14ac:dyDescent="0.3">
      <c r="A15" s="67" t="s">
        <v>47</v>
      </c>
      <c r="B15" s="128">
        <v>0</v>
      </c>
      <c r="C15" s="129">
        <v>0</v>
      </c>
      <c r="D15" s="130">
        <v>0</v>
      </c>
      <c r="E15" s="131">
        <v>0</v>
      </c>
      <c r="F15" s="137">
        <v>1</v>
      </c>
    </row>
    <row r="16" spans="1:6" ht="15.75" thickBot="1" x14ac:dyDescent="0.3">
      <c r="A16" s="69" t="s">
        <v>48</v>
      </c>
      <c r="B16" s="76">
        <v>0</v>
      </c>
      <c r="C16" s="75">
        <v>0</v>
      </c>
      <c r="D16" s="77">
        <v>0</v>
      </c>
      <c r="E16" s="74">
        <f>+'3.2.2.1'!E17/'3.2.2.1'!E16-1</f>
        <v>4.2598509052182987E-3</v>
      </c>
      <c r="F16" s="138">
        <f>+'3.2.2.1'!F17/'3.2.2.1'!F16-1</f>
        <v>4.2598509052182987E-3</v>
      </c>
    </row>
    <row r="17" spans="1:6" ht="15.75" thickBot="1" x14ac:dyDescent="0.3">
      <c r="A17" s="69" t="s">
        <v>49</v>
      </c>
      <c r="B17" s="76">
        <v>0</v>
      </c>
      <c r="C17" s="75">
        <v>0</v>
      </c>
      <c r="D17" s="77">
        <v>0</v>
      </c>
      <c r="E17" s="74">
        <f>+'3.2.2.1'!E18/'3.2.2.1'!E17-1</f>
        <v>1.9089531889107709</v>
      </c>
      <c r="F17" s="138">
        <f>+'3.2.2.1'!F18/'3.2.2.1'!F17-1</f>
        <v>5.3670655961218001</v>
      </c>
    </row>
    <row r="18" spans="1:6" ht="15.75" thickBot="1" x14ac:dyDescent="0.3">
      <c r="A18" s="69" t="s">
        <v>50</v>
      </c>
      <c r="B18" s="76">
        <f>+'3.2.2.1'!B19/'3.2.2.1'!B18-1</f>
        <v>-0.16134402242957901</v>
      </c>
      <c r="C18" s="75">
        <v>0</v>
      </c>
      <c r="D18" s="77">
        <f>+'3.2.2.1'!D19/'3.2.2.1'!D18-1</f>
        <v>6.3740307530555818E-2</v>
      </c>
      <c r="E18" s="74">
        <f>+'3.2.2.1'!E19/'3.2.2.1'!E18-1</f>
        <v>0.15222372669513584</v>
      </c>
      <c r="F18" s="138">
        <f>+'3.2.2.1'!F19/'3.2.2.1'!F18-1</f>
        <v>0.10416617097718239</v>
      </c>
    </row>
    <row r="19" spans="1:6" ht="15.75" thickBot="1" x14ac:dyDescent="0.3">
      <c r="A19" s="69" t="s">
        <v>51</v>
      </c>
      <c r="B19" s="76">
        <f>+'3.2.2.1'!B20/'3.2.2.1'!B19-1</f>
        <v>-7.4697033012954828E-3</v>
      </c>
      <c r="C19" s="75">
        <f>+'3.2.2.1'!C20/'3.2.2.1'!C19-1</f>
        <v>-0.46087971973530562</v>
      </c>
      <c r="D19" s="77">
        <f>+'3.2.2.1'!D20/'3.2.2.1'!D19-1</f>
        <v>-0.10340993328391401</v>
      </c>
      <c r="E19" s="74">
        <f>+'3.2.2.1'!E20/'3.2.2.1'!E19-1</f>
        <v>-0.26847457627118643</v>
      </c>
      <c r="F19" s="138">
        <f>+'3.2.2.1'!F20/'3.2.2.1'!F19-1</f>
        <v>-0.18210614777942979</v>
      </c>
    </row>
    <row r="20" spans="1:6" ht="15.75" thickBot="1" x14ac:dyDescent="0.3">
      <c r="A20" s="69" t="s">
        <v>52</v>
      </c>
      <c r="B20" s="76">
        <f>+'3.2.2.1'!B21/'3.2.2.1'!B20-1</f>
        <v>-0.16941213620335771</v>
      </c>
      <c r="C20" s="75">
        <f>+'3.2.2.1'!C21/'3.2.2.1'!C20-1</f>
        <v>1.1830324909747292</v>
      </c>
      <c r="D20" s="77">
        <f>+'3.2.2.1'!D21/'3.2.2.1'!D20-1</f>
        <v>2.6640944375544429E-3</v>
      </c>
      <c r="E20" s="74">
        <f>+'3.2.2.1'!E21/'3.2.2.1'!E20-1</f>
        <v>-0.21081248069199876</v>
      </c>
      <c r="F20" s="138">
        <f>+'3.2.2.1'!F21/'3.2.2.1'!F20-1</f>
        <v>-8.8365475814100591E-2</v>
      </c>
    </row>
    <row r="21" spans="1:6" ht="15.75" thickBot="1" x14ac:dyDescent="0.3">
      <c r="A21" s="69" t="s">
        <v>53</v>
      </c>
      <c r="B21" s="76">
        <f>+'3.2.2.1'!B22/'3.2.2.1'!B21-1</f>
        <v>0.30984666075275635</v>
      </c>
      <c r="C21" s="75">
        <f>+'3.2.2.1'!C22/'3.2.2.1'!C21-1</f>
        <v>0.14916487514469989</v>
      </c>
      <c r="D21" s="77">
        <f>+'3.2.2.1'!D22/'3.2.2.1'!D21-1</f>
        <v>0.26533510467726429</v>
      </c>
      <c r="E21" s="74">
        <f>+'3.2.2.1'!E22/'3.2.2.1'!E21-1</f>
        <v>-0.69216315665857664</v>
      </c>
      <c r="F21" s="138">
        <f>+'3.2.2.1'!F22/'3.2.2.1'!F21-1</f>
        <v>-8.8116293855846517E-2</v>
      </c>
    </row>
    <row r="22" spans="1:6" ht="15.75" thickBot="1" x14ac:dyDescent="0.3">
      <c r="A22" s="67" t="s">
        <v>58</v>
      </c>
      <c r="B22" s="76">
        <f>+'3.2.2.1'!B23/'3.2.2.1'!B22-1</f>
        <v>-0.3545375386996904</v>
      </c>
      <c r="C22" s="75">
        <f>+'3.2.2.1'!C23/'3.2.2.1'!C22-1</f>
        <v>-0.18779680529572595</v>
      </c>
      <c r="D22" s="77">
        <f>+'3.2.2.1'!D23/'3.2.2.1'!D22-1</f>
        <v>-0.31258824807211905</v>
      </c>
      <c r="E22" s="74">
        <f>+'3.2.2.1'!E23/'3.2.2.1'!E22-1</f>
        <v>-1</v>
      </c>
      <c r="F22" s="138">
        <f>+'3.2.2.1'!F23/'3.2.2.1'!F22-1</f>
        <v>-0.39825056254555824</v>
      </c>
    </row>
    <row r="23" spans="1:6" ht="15.75" thickBot="1" x14ac:dyDescent="0.3">
      <c r="A23" s="67" t="s">
        <v>64</v>
      </c>
      <c r="B23" s="76" t="s">
        <v>33</v>
      </c>
      <c r="C23" s="75" t="s">
        <v>33</v>
      </c>
      <c r="D23" s="77" t="s">
        <v>33</v>
      </c>
      <c r="E23" s="74" t="s">
        <v>33</v>
      </c>
      <c r="F23" s="138" t="s">
        <v>33</v>
      </c>
    </row>
    <row r="25" spans="1:6" x14ac:dyDescent="0.25">
      <c r="A25" s="4" t="s">
        <v>45</v>
      </c>
    </row>
  </sheetData>
  <mergeCells count="4">
    <mergeCell ref="A12:A14"/>
    <mergeCell ref="B12:D12"/>
    <mergeCell ref="F12:F14"/>
    <mergeCell ref="B13:D13"/>
  </mergeCells>
  <hyperlinks>
    <hyperlink ref="A25" location="Indice!A1" display="Volver al 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5"/>
  <sheetViews>
    <sheetView zoomScale="85" zoomScaleNormal="85" workbookViewId="0"/>
  </sheetViews>
  <sheetFormatPr baseColWidth="10" defaultRowHeight="15" x14ac:dyDescent="0.25"/>
  <cols>
    <col min="1" max="7" width="20.7109375" style="1" customWidth="1"/>
    <col min="8" max="16384" width="11.42578125" style="1"/>
  </cols>
  <sheetData>
    <row r="1" spans="1:7" x14ac:dyDescent="0.25">
      <c r="A1" s="5" t="s">
        <v>0</v>
      </c>
      <c r="B1" s="6"/>
      <c r="C1" s="7"/>
      <c r="D1" s="8"/>
      <c r="E1" s="8"/>
      <c r="F1" s="8"/>
      <c r="G1" s="9"/>
    </row>
    <row r="2" spans="1:7" x14ac:dyDescent="0.25">
      <c r="A2" s="5" t="s">
        <v>1</v>
      </c>
      <c r="B2" s="6"/>
      <c r="C2" s="10"/>
      <c r="D2" s="11"/>
      <c r="E2" s="11"/>
      <c r="F2" s="11"/>
      <c r="G2" s="12"/>
    </row>
    <row r="3" spans="1:7" x14ac:dyDescent="0.25">
      <c r="A3" s="5" t="s">
        <v>2</v>
      </c>
      <c r="B3" s="6"/>
      <c r="C3" s="10"/>
      <c r="D3" s="11"/>
      <c r="E3" s="11"/>
      <c r="F3" s="11"/>
      <c r="G3" s="13"/>
    </row>
    <row r="4" spans="1:7" x14ac:dyDescent="0.25">
      <c r="A4" s="5" t="s">
        <v>3</v>
      </c>
      <c r="B4" s="3" t="str">
        <f>+Indice!B4</f>
        <v>Transporte interurbano de pasajeros</v>
      </c>
      <c r="C4" s="14"/>
      <c r="D4" s="11"/>
      <c r="E4" s="11"/>
      <c r="F4" s="11"/>
      <c r="G4" s="13"/>
    </row>
    <row r="5" spans="1:7" x14ac:dyDescent="0.25">
      <c r="A5" s="5" t="s">
        <v>16</v>
      </c>
      <c r="B5" s="1" t="str">
        <f>+Indice!A8</f>
        <v>3.2.2.3</v>
      </c>
      <c r="C5" s="7"/>
      <c r="D5" s="7"/>
      <c r="E5" s="7"/>
      <c r="F5" s="7"/>
      <c r="G5" s="9"/>
    </row>
    <row r="6" spans="1:7" x14ac:dyDescent="0.25">
      <c r="A6" s="5" t="s">
        <v>17</v>
      </c>
      <c r="B6" s="15" t="str">
        <f>+Indice!B8</f>
        <v>Pasajeros pagos mensuales en servicios de ferrocarriles turísticos En cantidad de pasajeros.</v>
      </c>
      <c r="C6" s="16"/>
      <c r="D6" s="17"/>
      <c r="E6" s="17"/>
      <c r="F6" s="17"/>
      <c r="G6" s="3"/>
    </row>
    <row r="7" spans="1:7" x14ac:dyDescent="0.25">
      <c r="A7" s="5" t="s">
        <v>18</v>
      </c>
      <c r="B7" s="18" t="str">
        <f>+'3.2.2.1'!B7</f>
        <v>CNRT. Información adicional: Wikipedia + SatéliteFerroviario.com.ar</v>
      </c>
      <c r="C7" s="16"/>
      <c r="D7" s="19"/>
      <c r="E7" s="19"/>
      <c r="F7" s="19"/>
      <c r="G7" s="3"/>
    </row>
    <row r="8" spans="1:7" x14ac:dyDescent="0.25">
      <c r="A8" s="5" t="s">
        <v>19</v>
      </c>
      <c r="B8" s="20" t="str">
        <f>+'3.2.2.1'!B8</f>
        <v>enero 2017</v>
      </c>
      <c r="C8" s="21"/>
      <c r="D8" s="21"/>
      <c r="E8" s="21"/>
      <c r="F8" s="21"/>
      <c r="G8" s="22"/>
    </row>
    <row r="9" spans="1:7" x14ac:dyDescent="0.25">
      <c r="A9" s="5" t="s">
        <v>20</v>
      </c>
      <c r="B9" s="20" t="str">
        <f>+'3.2.2.1'!B9</f>
        <v>febrero 2017</v>
      </c>
      <c r="C9" s="21"/>
      <c r="D9" s="21"/>
      <c r="E9" s="21"/>
      <c r="F9" s="21"/>
      <c r="G9" s="22"/>
    </row>
    <row r="10" spans="1:7" x14ac:dyDescent="0.25">
      <c r="C10" s="23"/>
      <c r="D10" s="23"/>
      <c r="E10" s="23"/>
      <c r="F10" s="23"/>
      <c r="G10" s="9"/>
    </row>
    <row r="11" spans="1:7" ht="15.75" thickBot="1" x14ac:dyDescent="0.3">
      <c r="C11" s="23"/>
      <c r="D11" s="23"/>
      <c r="E11" s="23"/>
      <c r="F11" s="23"/>
      <c r="G11" s="9"/>
    </row>
    <row r="12" spans="1:7" s="61" customFormat="1" ht="42" x14ac:dyDescent="0.25">
      <c r="A12" s="229" t="s">
        <v>21</v>
      </c>
      <c r="B12" s="232" t="s">
        <v>22</v>
      </c>
      <c r="C12" s="203" t="s">
        <v>23</v>
      </c>
      <c r="D12" s="204"/>
      <c r="E12" s="205"/>
      <c r="F12" s="24" t="s">
        <v>24</v>
      </c>
      <c r="G12" s="221" t="s">
        <v>25</v>
      </c>
    </row>
    <row r="13" spans="1:7" s="61" customFormat="1" ht="25.5" x14ac:dyDescent="0.25">
      <c r="A13" s="230"/>
      <c r="B13" s="233"/>
      <c r="C13" s="209" t="s">
        <v>26</v>
      </c>
      <c r="D13" s="210"/>
      <c r="E13" s="211"/>
      <c r="F13" s="25" t="s">
        <v>27</v>
      </c>
      <c r="G13" s="222"/>
    </row>
    <row r="14" spans="1:7" s="61" customFormat="1" ht="32.25" thickBot="1" x14ac:dyDescent="0.3">
      <c r="A14" s="231"/>
      <c r="B14" s="233"/>
      <c r="C14" s="26" t="s">
        <v>28</v>
      </c>
      <c r="D14" s="27" t="s">
        <v>29</v>
      </c>
      <c r="E14" s="28" t="s">
        <v>30</v>
      </c>
      <c r="F14" s="29" t="s">
        <v>31</v>
      </c>
      <c r="G14" s="222"/>
    </row>
    <row r="15" spans="1:7" x14ac:dyDescent="0.25">
      <c r="A15" s="226">
        <v>2007</v>
      </c>
      <c r="B15" s="30" t="s">
        <v>32</v>
      </c>
      <c r="C15" s="31" t="s">
        <v>33</v>
      </c>
      <c r="D15" s="32" t="s">
        <v>33</v>
      </c>
      <c r="E15" s="33">
        <v>9246</v>
      </c>
      <c r="F15" s="34" t="s">
        <v>33</v>
      </c>
      <c r="G15" s="139">
        <f>+E15</f>
        <v>9246</v>
      </c>
    </row>
    <row r="16" spans="1:7" x14ac:dyDescent="0.25">
      <c r="A16" s="227"/>
      <c r="B16" s="35" t="s">
        <v>34</v>
      </c>
      <c r="C16" s="36" t="s">
        <v>33</v>
      </c>
      <c r="D16" s="37" t="s">
        <v>33</v>
      </c>
      <c r="E16" s="38">
        <v>7824</v>
      </c>
      <c r="F16" s="39" t="s">
        <v>33</v>
      </c>
      <c r="G16" s="140">
        <f t="shared" ref="G16:G33" si="0">+E16</f>
        <v>7824</v>
      </c>
    </row>
    <row r="17" spans="1:7" x14ac:dyDescent="0.25">
      <c r="A17" s="227"/>
      <c r="B17" s="40" t="s">
        <v>35</v>
      </c>
      <c r="C17" s="36" t="s">
        <v>33</v>
      </c>
      <c r="D17" s="37" t="s">
        <v>33</v>
      </c>
      <c r="E17" s="38">
        <v>2172</v>
      </c>
      <c r="F17" s="39" t="s">
        <v>33</v>
      </c>
      <c r="G17" s="140">
        <f t="shared" si="0"/>
        <v>2172</v>
      </c>
    </row>
    <row r="18" spans="1:7" x14ac:dyDescent="0.25">
      <c r="A18" s="227"/>
      <c r="B18" s="35" t="s">
        <v>36</v>
      </c>
      <c r="C18" s="36" t="s">
        <v>33</v>
      </c>
      <c r="D18" s="37" t="s">
        <v>33</v>
      </c>
      <c r="E18" s="38">
        <v>2695</v>
      </c>
      <c r="F18" s="39" t="s">
        <v>33</v>
      </c>
      <c r="G18" s="140">
        <f t="shared" si="0"/>
        <v>2695</v>
      </c>
    </row>
    <row r="19" spans="1:7" x14ac:dyDescent="0.25">
      <c r="A19" s="227"/>
      <c r="B19" s="40" t="s">
        <v>37</v>
      </c>
      <c r="C19" s="36" t="s">
        <v>33</v>
      </c>
      <c r="D19" s="37" t="s">
        <v>33</v>
      </c>
      <c r="E19" s="38">
        <v>1817</v>
      </c>
      <c r="F19" s="39" t="s">
        <v>33</v>
      </c>
      <c r="G19" s="140">
        <f t="shared" si="0"/>
        <v>1817</v>
      </c>
    </row>
    <row r="20" spans="1:7" x14ac:dyDescent="0.25">
      <c r="A20" s="227"/>
      <c r="B20" s="35" t="s">
        <v>38</v>
      </c>
      <c r="C20" s="36" t="s">
        <v>33</v>
      </c>
      <c r="D20" s="37" t="s">
        <v>33</v>
      </c>
      <c r="E20" s="38">
        <v>725</v>
      </c>
      <c r="F20" s="39" t="s">
        <v>33</v>
      </c>
      <c r="G20" s="140">
        <f t="shared" si="0"/>
        <v>725</v>
      </c>
    </row>
    <row r="21" spans="1:7" x14ac:dyDescent="0.25">
      <c r="A21" s="227"/>
      <c r="B21" s="40" t="s">
        <v>39</v>
      </c>
      <c r="C21" s="36" t="s">
        <v>33</v>
      </c>
      <c r="D21" s="37" t="s">
        <v>33</v>
      </c>
      <c r="E21" s="38">
        <v>1794</v>
      </c>
      <c r="F21" s="39" t="s">
        <v>33</v>
      </c>
      <c r="G21" s="140">
        <f t="shared" si="0"/>
        <v>1794</v>
      </c>
    </row>
    <row r="22" spans="1:7" x14ac:dyDescent="0.25">
      <c r="A22" s="227"/>
      <c r="B22" s="35" t="s">
        <v>40</v>
      </c>
      <c r="C22" s="36" t="s">
        <v>33</v>
      </c>
      <c r="D22" s="37" t="s">
        <v>33</v>
      </c>
      <c r="E22" s="38">
        <v>1313</v>
      </c>
      <c r="F22" s="39" t="s">
        <v>33</v>
      </c>
      <c r="G22" s="140">
        <f t="shared" si="0"/>
        <v>1313</v>
      </c>
    </row>
    <row r="23" spans="1:7" x14ac:dyDescent="0.25">
      <c r="A23" s="227"/>
      <c r="B23" s="40" t="s">
        <v>41</v>
      </c>
      <c r="C23" s="36" t="s">
        <v>33</v>
      </c>
      <c r="D23" s="37" t="s">
        <v>33</v>
      </c>
      <c r="E23" s="38">
        <v>2199</v>
      </c>
      <c r="F23" s="39" t="s">
        <v>33</v>
      </c>
      <c r="G23" s="140">
        <f t="shared" si="0"/>
        <v>2199</v>
      </c>
    </row>
    <row r="24" spans="1:7" x14ac:dyDescent="0.25">
      <c r="A24" s="227"/>
      <c r="B24" s="35" t="s">
        <v>42</v>
      </c>
      <c r="C24" s="36" t="s">
        <v>33</v>
      </c>
      <c r="D24" s="37" t="s">
        <v>33</v>
      </c>
      <c r="E24" s="38">
        <v>2592</v>
      </c>
      <c r="F24" s="39" t="s">
        <v>33</v>
      </c>
      <c r="G24" s="140">
        <f t="shared" si="0"/>
        <v>2592</v>
      </c>
    </row>
    <row r="25" spans="1:7" x14ac:dyDescent="0.25">
      <c r="A25" s="227"/>
      <c r="B25" s="40" t="s">
        <v>43</v>
      </c>
      <c r="C25" s="36" t="s">
        <v>33</v>
      </c>
      <c r="D25" s="37" t="s">
        <v>33</v>
      </c>
      <c r="E25" s="38">
        <v>2532</v>
      </c>
      <c r="F25" s="39" t="s">
        <v>33</v>
      </c>
      <c r="G25" s="140">
        <f t="shared" si="0"/>
        <v>2532</v>
      </c>
    </row>
    <row r="26" spans="1:7" ht="15.75" thickBot="1" x14ac:dyDescent="0.3">
      <c r="A26" s="228"/>
      <c r="B26" s="41" t="s">
        <v>44</v>
      </c>
      <c r="C26" s="42" t="s">
        <v>33</v>
      </c>
      <c r="D26" s="43" t="s">
        <v>33</v>
      </c>
      <c r="E26" s="44">
        <v>2133</v>
      </c>
      <c r="F26" s="45" t="s">
        <v>33</v>
      </c>
      <c r="G26" s="141">
        <f t="shared" si="0"/>
        <v>2133</v>
      </c>
    </row>
    <row r="27" spans="1:7" x14ac:dyDescent="0.25">
      <c r="A27" s="227">
        <v>2008</v>
      </c>
      <c r="B27" s="40" t="s">
        <v>32</v>
      </c>
      <c r="C27" s="31" t="s">
        <v>33</v>
      </c>
      <c r="D27" s="32" t="s">
        <v>33</v>
      </c>
      <c r="E27" s="46">
        <v>7827</v>
      </c>
      <c r="F27" s="47" t="s">
        <v>33</v>
      </c>
      <c r="G27" s="142">
        <f t="shared" si="0"/>
        <v>7827</v>
      </c>
    </row>
    <row r="28" spans="1:7" x14ac:dyDescent="0.25">
      <c r="A28" s="227"/>
      <c r="B28" s="35" t="s">
        <v>34</v>
      </c>
      <c r="C28" s="36" t="s">
        <v>33</v>
      </c>
      <c r="D28" s="37" t="s">
        <v>33</v>
      </c>
      <c r="E28" s="48">
        <v>6040</v>
      </c>
      <c r="F28" s="49" t="s">
        <v>33</v>
      </c>
      <c r="G28" s="143">
        <f t="shared" si="0"/>
        <v>6040</v>
      </c>
    </row>
    <row r="29" spans="1:7" x14ac:dyDescent="0.25">
      <c r="A29" s="227"/>
      <c r="B29" s="40" t="s">
        <v>35</v>
      </c>
      <c r="C29" s="36" t="s">
        <v>33</v>
      </c>
      <c r="D29" s="37" t="s">
        <v>33</v>
      </c>
      <c r="E29" s="48">
        <v>2434</v>
      </c>
      <c r="F29" s="49" t="s">
        <v>33</v>
      </c>
      <c r="G29" s="143">
        <f t="shared" si="0"/>
        <v>2434</v>
      </c>
    </row>
    <row r="30" spans="1:7" x14ac:dyDescent="0.25">
      <c r="A30" s="227"/>
      <c r="B30" s="35" t="s">
        <v>36</v>
      </c>
      <c r="C30" s="36" t="s">
        <v>33</v>
      </c>
      <c r="D30" s="37" t="s">
        <v>33</v>
      </c>
      <c r="E30" s="48">
        <v>1379</v>
      </c>
      <c r="F30" s="49" t="s">
        <v>33</v>
      </c>
      <c r="G30" s="143">
        <f t="shared" si="0"/>
        <v>1379</v>
      </c>
    </row>
    <row r="31" spans="1:7" x14ac:dyDescent="0.25">
      <c r="A31" s="227"/>
      <c r="B31" s="40" t="s">
        <v>37</v>
      </c>
      <c r="C31" s="36" t="s">
        <v>33</v>
      </c>
      <c r="D31" s="37" t="s">
        <v>33</v>
      </c>
      <c r="E31" s="48">
        <v>176</v>
      </c>
      <c r="F31" s="49" t="s">
        <v>33</v>
      </c>
      <c r="G31" s="143">
        <f t="shared" si="0"/>
        <v>176</v>
      </c>
    </row>
    <row r="32" spans="1:7" x14ac:dyDescent="0.25">
      <c r="A32" s="227">
        <v>2008</v>
      </c>
      <c r="B32" s="35" t="s">
        <v>38</v>
      </c>
      <c r="C32" s="36" t="s">
        <v>33</v>
      </c>
      <c r="D32" s="37" t="s">
        <v>33</v>
      </c>
      <c r="E32" s="48">
        <v>305</v>
      </c>
      <c r="F32" s="49" t="s">
        <v>33</v>
      </c>
      <c r="G32" s="143">
        <f t="shared" si="0"/>
        <v>305</v>
      </c>
    </row>
    <row r="33" spans="1:7" x14ac:dyDescent="0.25">
      <c r="A33" s="227"/>
      <c r="B33" s="40" t="s">
        <v>39</v>
      </c>
      <c r="C33" s="36" t="s">
        <v>33</v>
      </c>
      <c r="D33" s="37" t="s">
        <v>33</v>
      </c>
      <c r="E33" s="48">
        <v>1531</v>
      </c>
      <c r="F33" s="49" t="s">
        <v>33</v>
      </c>
      <c r="G33" s="143">
        <f t="shared" si="0"/>
        <v>1531</v>
      </c>
    </row>
    <row r="34" spans="1:7" x14ac:dyDescent="0.25">
      <c r="A34" s="227"/>
      <c r="B34" s="35" t="s">
        <v>40</v>
      </c>
      <c r="C34" s="36" t="s">
        <v>33</v>
      </c>
      <c r="D34" s="37" t="s">
        <v>33</v>
      </c>
      <c r="E34" s="48">
        <f>1467+80</f>
        <v>1547</v>
      </c>
      <c r="F34" s="49">
        <v>809</v>
      </c>
      <c r="G34" s="143">
        <f>+F34+E34</f>
        <v>2356</v>
      </c>
    </row>
    <row r="35" spans="1:7" x14ac:dyDescent="0.25">
      <c r="A35" s="227"/>
      <c r="B35" s="40" t="s">
        <v>41</v>
      </c>
      <c r="C35" s="36" t="s">
        <v>33</v>
      </c>
      <c r="D35" s="37" t="s">
        <v>33</v>
      </c>
      <c r="E35" s="48">
        <v>1256</v>
      </c>
      <c r="F35" s="49">
        <v>1898</v>
      </c>
      <c r="G35" s="143">
        <f t="shared" ref="G35:G98" si="1">+F35+E35</f>
        <v>3154</v>
      </c>
    </row>
    <row r="36" spans="1:7" x14ac:dyDescent="0.25">
      <c r="A36" s="227"/>
      <c r="B36" s="35" t="s">
        <v>42</v>
      </c>
      <c r="C36" s="36" t="s">
        <v>33</v>
      </c>
      <c r="D36" s="37" t="s">
        <v>33</v>
      </c>
      <c r="E36" s="48">
        <v>1381</v>
      </c>
      <c r="F36" s="49">
        <v>2275</v>
      </c>
      <c r="G36" s="143">
        <f t="shared" si="1"/>
        <v>3656</v>
      </c>
    </row>
    <row r="37" spans="1:7" x14ac:dyDescent="0.25">
      <c r="A37" s="227"/>
      <c r="B37" s="40" t="s">
        <v>43</v>
      </c>
      <c r="C37" s="36" t="s">
        <v>33</v>
      </c>
      <c r="D37" s="37" t="s">
        <v>33</v>
      </c>
      <c r="E37" s="48">
        <f>2075+65</f>
        <v>2140</v>
      </c>
      <c r="F37" s="49">
        <v>1591</v>
      </c>
      <c r="G37" s="143">
        <f t="shared" si="1"/>
        <v>3731</v>
      </c>
    </row>
    <row r="38" spans="1:7" ht="15.75" thickBot="1" x14ac:dyDescent="0.3">
      <c r="A38" s="228"/>
      <c r="B38" s="41" t="s">
        <v>44</v>
      </c>
      <c r="C38" s="42" t="s">
        <v>33</v>
      </c>
      <c r="D38" s="43" t="s">
        <v>33</v>
      </c>
      <c r="E38" s="50">
        <f>1352+72</f>
        <v>1424</v>
      </c>
      <c r="F38" s="51">
        <v>0</v>
      </c>
      <c r="G38" s="144">
        <f t="shared" si="1"/>
        <v>1424</v>
      </c>
    </row>
    <row r="39" spans="1:7" x14ac:dyDescent="0.25">
      <c r="A39" s="227">
        <v>2009</v>
      </c>
      <c r="B39" s="40" t="s">
        <v>32</v>
      </c>
      <c r="C39" s="31" t="s">
        <v>33</v>
      </c>
      <c r="D39" s="32" t="s">
        <v>33</v>
      </c>
      <c r="E39" s="46">
        <f>7605+1325</f>
        <v>8930</v>
      </c>
      <c r="F39" s="47">
        <v>0</v>
      </c>
      <c r="G39" s="142">
        <f t="shared" si="1"/>
        <v>8930</v>
      </c>
    </row>
    <row r="40" spans="1:7" x14ac:dyDescent="0.25">
      <c r="A40" s="227"/>
      <c r="B40" s="35" t="s">
        <v>34</v>
      </c>
      <c r="C40" s="36" t="s">
        <v>33</v>
      </c>
      <c r="D40" s="37" t="s">
        <v>33</v>
      </c>
      <c r="E40" s="48">
        <f>4858+2521</f>
        <v>7379</v>
      </c>
      <c r="F40" s="49">
        <v>0</v>
      </c>
      <c r="G40" s="143">
        <f t="shared" si="1"/>
        <v>7379</v>
      </c>
    </row>
    <row r="41" spans="1:7" x14ac:dyDescent="0.25">
      <c r="A41" s="227"/>
      <c r="B41" s="40" t="s">
        <v>35</v>
      </c>
      <c r="C41" s="36" t="s">
        <v>33</v>
      </c>
      <c r="D41" s="37" t="s">
        <v>33</v>
      </c>
      <c r="E41" s="48">
        <f>1578+294</f>
        <v>1872</v>
      </c>
      <c r="F41" s="49">
        <v>0</v>
      </c>
      <c r="G41" s="143">
        <f t="shared" si="1"/>
        <v>1872</v>
      </c>
    </row>
    <row r="42" spans="1:7" x14ac:dyDescent="0.25">
      <c r="A42" s="227"/>
      <c r="B42" s="35" t="s">
        <v>36</v>
      </c>
      <c r="C42" s="36" t="s">
        <v>33</v>
      </c>
      <c r="D42" s="37" t="s">
        <v>33</v>
      </c>
      <c r="E42" s="48">
        <f>1517+142</f>
        <v>1659</v>
      </c>
      <c r="F42" s="49">
        <v>0</v>
      </c>
      <c r="G42" s="143">
        <f t="shared" si="1"/>
        <v>1659</v>
      </c>
    </row>
    <row r="43" spans="1:7" x14ac:dyDescent="0.25">
      <c r="A43" s="227"/>
      <c r="B43" s="40" t="s">
        <v>37</v>
      </c>
      <c r="C43" s="36" t="s">
        <v>33</v>
      </c>
      <c r="D43" s="37" t="s">
        <v>33</v>
      </c>
      <c r="E43" s="48">
        <v>285</v>
      </c>
      <c r="F43" s="49">
        <v>360</v>
      </c>
      <c r="G43" s="143">
        <f t="shared" si="1"/>
        <v>645</v>
      </c>
    </row>
    <row r="44" spans="1:7" x14ac:dyDescent="0.25">
      <c r="A44" s="227"/>
      <c r="B44" s="35" t="s">
        <v>38</v>
      </c>
      <c r="C44" s="36" t="s">
        <v>33</v>
      </c>
      <c r="D44" s="37" t="s">
        <v>33</v>
      </c>
      <c r="E44" s="48">
        <v>575</v>
      </c>
      <c r="F44" s="49">
        <v>569</v>
      </c>
      <c r="G44" s="143">
        <f t="shared" si="1"/>
        <v>1144</v>
      </c>
    </row>
    <row r="45" spans="1:7" x14ac:dyDescent="0.25">
      <c r="A45" s="227"/>
      <c r="B45" s="40" t="s">
        <v>39</v>
      </c>
      <c r="C45" s="36" t="s">
        <v>33</v>
      </c>
      <c r="D45" s="37" t="s">
        <v>33</v>
      </c>
      <c r="E45" s="48">
        <f>2218+171</f>
        <v>2389</v>
      </c>
      <c r="F45" s="49">
        <v>1059</v>
      </c>
      <c r="G45" s="143">
        <f t="shared" si="1"/>
        <v>3448</v>
      </c>
    </row>
    <row r="46" spans="1:7" x14ac:dyDescent="0.25">
      <c r="A46" s="227"/>
      <c r="B46" s="35" t="s">
        <v>40</v>
      </c>
      <c r="C46" s="36" t="s">
        <v>33</v>
      </c>
      <c r="D46" s="37" t="s">
        <v>33</v>
      </c>
      <c r="E46" s="48">
        <f>790+15</f>
        <v>805</v>
      </c>
      <c r="F46" s="49">
        <v>1438</v>
      </c>
      <c r="G46" s="143">
        <f t="shared" si="1"/>
        <v>2243</v>
      </c>
    </row>
    <row r="47" spans="1:7" x14ac:dyDescent="0.25">
      <c r="A47" s="227"/>
      <c r="B47" s="40" t="s">
        <v>41</v>
      </c>
      <c r="C47" s="36" t="s">
        <v>33</v>
      </c>
      <c r="D47" s="37" t="s">
        <v>33</v>
      </c>
      <c r="E47" s="48">
        <v>927</v>
      </c>
      <c r="F47" s="49">
        <v>1131</v>
      </c>
      <c r="G47" s="143">
        <f t="shared" si="1"/>
        <v>2058</v>
      </c>
    </row>
    <row r="48" spans="1:7" x14ac:dyDescent="0.25">
      <c r="A48" s="227"/>
      <c r="B48" s="35" t="s">
        <v>42</v>
      </c>
      <c r="C48" s="36" t="s">
        <v>33</v>
      </c>
      <c r="D48" s="37" t="s">
        <v>33</v>
      </c>
      <c r="E48" s="48">
        <v>1499</v>
      </c>
      <c r="F48" s="49">
        <v>893</v>
      </c>
      <c r="G48" s="143">
        <f t="shared" si="1"/>
        <v>2392</v>
      </c>
    </row>
    <row r="49" spans="1:7" x14ac:dyDescent="0.25">
      <c r="A49" s="227"/>
      <c r="B49" s="40" t="s">
        <v>43</v>
      </c>
      <c r="C49" s="36" t="s">
        <v>33</v>
      </c>
      <c r="D49" s="37" t="s">
        <v>33</v>
      </c>
      <c r="E49" s="48">
        <v>1719</v>
      </c>
      <c r="F49" s="49">
        <v>1151</v>
      </c>
      <c r="G49" s="143">
        <f t="shared" si="1"/>
        <v>2870</v>
      </c>
    </row>
    <row r="50" spans="1:7" ht="15.75" thickBot="1" x14ac:dyDescent="0.3">
      <c r="A50" s="228"/>
      <c r="B50" s="41" t="s">
        <v>44</v>
      </c>
      <c r="C50" s="42" t="s">
        <v>33</v>
      </c>
      <c r="D50" s="43" t="s">
        <v>33</v>
      </c>
      <c r="E50" s="50">
        <v>1272</v>
      </c>
      <c r="F50" s="51">
        <v>0</v>
      </c>
      <c r="G50" s="144">
        <f t="shared" si="1"/>
        <v>1272</v>
      </c>
    </row>
    <row r="51" spans="1:7" x14ac:dyDescent="0.25">
      <c r="A51" s="227">
        <v>2010</v>
      </c>
      <c r="B51" s="52" t="s">
        <v>32</v>
      </c>
      <c r="C51" s="31">
        <v>7287</v>
      </c>
      <c r="D51" s="32" t="s">
        <v>33</v>
      </c>
      <c r="E51" s="46">
        <f>+C51</f>
        <v>7287</v>
      </c>
      <c r="F51" s="34">
        <v>0</v>
      </c>
      <c r="G51" s="139">
        <f t="shared" si="1"/>
        <v>7287</v>
      </c>
    </row>
    <row r="52" spans="1:7" x14ac:dyDescent="0.25">
      <c r="A52" s="227"/>
      <c r="B52" s="53" t="s">
        <v>34</v>
      </c>
      <c r="C52" s="36">
        <v>4699</v>
      </c>
      <c r="D52" s="37" t="s">
        <v>33</v>
      </c>
      <c r="E52" s="48">
        <f t="shared" ref="E52:E62" si="2">+C52</f>
        <v>4699</v>
      </c>
      <c r="F52" s="39">
        <v>0</v>
      </c>
      <c r="G52" s="140">
        <f t="shared" si="1"/>
        <v>4699</v>
      </c>
    </row>
    <row r="53" spans="1:7" x14ac:dyDescent="0.25">
      <c r="A53" s="227"/>
      <c r="B53" s="53" t="s">
        <v>35</v>
      </c>
      <c r="C53" s="36">
        <v>1840</v>
      </c>
      <c r="D53" s="37" t="s">
        <v>33</v>
      </c>
      <c r="E53" s="48">
        <f t="shared" si="2"/>
        <v>1840</v>
      </c>
      <c r="F53" s="39">
        <v>389</v>
      </c>
      <c r="G53" s="140">
        <f t="shared" si="1"/>
        <v>2229</v>
      </c>
    </row>
    <row r="54" spans="1:7" x14ac:dyDescent="0.25">
      <c r="A54" s="227"/>
      <c r="B54" s="53" t="s">
        <v>36</v>
      </c>
      <c r="C54" s="36">
        <v>1160</v>
      </c>
      <c r="D54" s="37" t="s">
        <v>33</v>
      </c>
      <c r="E54" s="48">
        <f t="shared" si="2"/>
        <v>1160</v>
      </c>
      <c r="F54" s="39">
        <v>1679</v>
      </c>
      <c r="G54" s="140">
        <f t="shared" si="1"/>
        <v>2839</v>
      </c>
    </row>
    <row r="55" spans="1:7" x14ac:dyDescent="0.25">
      <c r="A55" s="227"/>
      <c r="B55" s="53" t="s">
        <v>37</v>
      </c>
      <c r="C55" s="36">
        <v>536</v>
      </c>
      <c r="D55" s="37" t="s">
        <v>33</v>
      </c>
      <c r="E55" s="48">
        <f t="shared" si="2"/>
        <v>536</v>
      </c>
      <c r="F55" s="39">
        <v>1829</v>
      </c>
      <c r="G55" s="140">
        <f t="shared" si="1"/>
        <v>2365</v>
      </c>
    </row>
    <row r="56" spans="1:7" x14ac:dyDescent="0.25">
      <c r="A56" s="227"/>
      <c r="B56" s="53" t="s">
        <v>38</v>
      </c>
      <c r="C56" s="36">
        <v>146</v>
      </c>
      <c r="D56" s="37" t="s">
        <v>33</v>
      </c>
      <c r="E56" s="48">
        <f t="shared" si="2"/>
        <v>146</v>
      </c>
      <c r="F56" s="39">
        <v>1454</v>
      </c>
      <c r="G56" s="140">
        <f t="shared" si="1"/>
        <v>1600</v>
      </c>
    </row>
    <row r="57" spans="1:7" x14ac:dyDescent="0.25">
      <c r="A57" s="227"/>
      <c r="B57" s="53" t="s">
        <v>39</v>
      </c>
      <c r="C57" s="36">
        <v>1962</v>
      </c>
      <c r="D57" s="37" t="s">
        <v>33</v>
      </c>
      <c r="E57" s="48">
        <f t="shared" si="2"/>
        <v>1962</v>
      </c>
      <c r="F57" s="39">
        <v>3999</v>
      </c>
      <c r="G57" s="140">
        <f t="shared" si="1"/>
        <v>5961</v>
      </c>
    </row>
    <row r="58" spans="1:7" x14ac:dyDescent="0.25">
      <c r="A58" s="227"/>
      <c r="B58" s="53" t="s">
        <v>40</v>
      </c>
      <c r="C58" s="36">
        <v>535</v>
      </c>
      <c r="D58" s="37" t="s">
        <v>33</v>
      </c>
      <c r="E58" s="48">
        <f t="shared" si="2"/>
        <v>535</v>
      </c>
      <c r="F58" s="39">
        <v>2183</v>
      </c>
      <c r="G58" s="140">
        <f t="shared" si="1"/>
        <v>2718</v>
      </c>
    </row>
    <row r="59" spans="1:7" x14ac:dyDescent="0.25">
      <c r="A59" s="227"/>
      <c r="B59" s="53" t="s">
        <v>41</v>
      </c>
      <c r="C59" s="36">
        <v>736</v>
      </c>
      <c r="D59" s="37" t="s">
        <v>33</v>
      </c>
      <c r="E59" s="48">
        <f t="shared" si="2"/>
        <v>736</v>
      </c>
      <c r="F59" s="39">
        <v>2261</v>
      </c>
      <c r="G59" s="140">
        <f t="shared" si="1"/>
        <v>2997</v>
      </c>
    </row>
    <row r="60" spans="1:7" x14ac:dyDescent="0.25">
      <c r="A60" s="227"/>
      <c r="B60" s="53" t="s">
        <v>42</v>
      </c>
      <c r="C60" s="36">
        <v>876</v>
      </c>
      <c r="D60" s="37" t="s">
        <v>33</v>
      </c>
      <c r="E60" s="48">
        <f t="shared" si="2"/>
        <v>876</v>
      </c>
      <c r="F60" s="39">
        <v>2910</v>
      </c>
      <c r="G60" s="140">
        <f t="shared" si="1"/>
        <v>3786</v>
      </c>
    </row>
    <row r="61" spans="1:7" x14ac:dyDescent="0.25">
      <c r="A61" s="227"/>
      <c r="B61" s="53" t="s">
        <v>43</v>
      </c>
      <c r="C61" s="36">
        <v>1778</v>
      </c>
      <c r="D61" s="37" t="s">
        <v>33</v>
      </c>
      <c r="E61" s="48">
        <f t="shared" si="2"/>
        <v>1778</v>
      </c>
      <c r="F61" s="39">
        <v>2141</v>
      </c>
      <c r="G61" s="140">
        <f t="shared" si="1"/>
        <v>3919</v>
      </c>
    </row>
    <row r="62" spans="1:7" ht="15.75" thickBot="1" x14ac:dyDescent="0.3">
      <c r="A62" s="228"/>
      <c r="B62" s="54" t="s">
        <v>44</v>
      </c>
      <c r="C62" s="42">
        <v>1272</v>
      </c>
      <c r="D62" s="43" t="s">
        <v>33</v>
      </c>
      <c r="E62" s="50">
        <f t="shared" si="2"/>
        <v>1272</v>
      </c>
      <c r="F62" s="45">
        <v>357</v>
      </c>
      <c r="G62" s="141">
        <f t="shared" si="1"/>
        <v>1629</v>
      </c>
    </row>
    <row r="63" spans="1:7" x14ac:dyDescent="0.25">
      <c r="A63" s="227">
        <v>2011</v>
      </c>
      <c r="B63" s="52" t="s">
        <v>32</v>
      </c>
      <c r="C63" s="55">
        <v>7568</v>
      </c>
      <c r="D63" s="56">
        <v>1756</v>
      </c>
      <c r="E63" s="46">
        <f t="shared" ref="E63:E111" si="3">+D63+C63</f>
        <v>9324</v>
      </c>
      <c r="F63" s="47">
        <v>0</v>
      </c>
      <c r="G63" s="142">
        <f t="shared" si="1"/>
        <v>9324</v>
      </c>
    </row>
    <row r="64" spans="1:7" x14ac:dyDescent="0.25">
      <c r="A64" s="227"/>
      <c r="B64" s="53" t="s">
        <v>34</v>
      </c>
      <c r="C64" s="57">
        <v>4662</v>
      </c>
      <c r="D64" s="58">
        <v>2604</v>
      </c>
      <c r="E64" s="48">
        <f t="shared" si="3"/>
        <v>7266</v>
      </c>
      <c r="F64" s="49">
        <v>0</v>
      </c>
      <c r="G64" s="143">
        <f t="shared" si="1"/>
        <v>7266</v>
      </c>
    </row>
    <row r="65" spans="1:7" x14ac:dyDescent="0.25">
      <c r="A65" s="227"/>
      <c r="B65" s="53" t="s">
        <v>35</v>
      </c>
      <c r="C65" s="57">
        <v>2164</v>
      </c>
      <c r="D65" s="58">
        <v>450</v>
      </c>
      <c r="E65" s="48">
        <f t="shared" si="3"/>
        <v>2614</v>
      </c>
      <c r="F65" s="49">
        <v>0</v>
      </c>
      <c r="G65" s="143">
        <f t="shared" si="1"/>
        <v>2614</v>
      </c>
    </row>
    <row r="66" spans="1:7" x14ac:dyDescent="0.25">
      <c r="A66" s="227"/>
      <c r="B66" s="53" t="s">
        <v>36</v>
      </c>
      <c r="C66" s="57">
        <v>1164</v>
      </c>
      <c r="D66" s="58">
        <v>205</v>
      </c>
      <c r="E66" s="48">
        <f t="shared" si="3"/>
        <v>1369</v>
      </c>
      <c r="F66" s="49">
        <v>2737</v>
      </c>
      <c r="G66" s="143">
        <f t="shared" si="1"/>
        <v>4106</v>
      </c>
    </row>
    <row r="67" spans="1:7" x14ac:dyDescent="0.25">
      <c r="A67" s="227"/>
      <c r="B67" s="53" t="s">
        <v>37</v>
      </c>
      <c r="C67" s="57">
        <v>0</v>
      </c>
      <c r="D67" s="58">
        <v>0</v>
      </c>
      <c r="E67" s="48">
        <f t="shared" si="3"/>
        <v>0</v>
      </c>
      <c r="F67" s="49">
        <v>1743</v>
      </c>
      <c r="G67" s="143">
        <f t="shared" si="1"/>
        <v>1743</v>
      </c>
    </row>
    <row r="68" spans="1:7" x14ac:dyDescent="0.25">
      <c r="A68" s="227">
        <v>2011</v>
      </c>
      <c r="B68" s="53" t="s">
        <v>38</v>
      </c>
      <c r="C68" s="57">
        <v>0</v>
      </c>
      <c r="D68" s="58">
        <v>0</v>
      </c>
      <c r="E68" s="48">
        <f t="shared" si="3"/>
        <v>0</v>
      </c>
      <c r="F68" s="49">
        <v>1883</v>
      </c>
      <c r="G68" s="143">
        <f t="shared" si="1"/>
        <v>1883</v>
      </c>
    </row>
    <row r="69" spans="1:7" x14ac:dyDescent="0.25">
      <c r="A69" s="227"/>
      <c r="B69" s="53" t="s">
        <v>39</v>
      </c>
      <c r="C69" s="57">
        <v>0</v>
      </c>
      <c r="D69" s="58">
        <v>0</v>
      </c>
      <c r="E69" s="48">
        <f t="shared" si="3"/>
        <v>0</v>
      </c>
      <c r="F69" s="49">
        <v>5284</v>
      </c>
      <c r="G69" s="143">
        <f t="shared" si="1"/>
        <v>5284</v>
      </c>
    </row>
    <row r="70" spans="1:7" x14ac:dyDescent="0.25">
      <c r="A70" s="227"/>
      <c r="B70" s="53" t="s">
        <v>40</v>
      </c>
      <c r="C70" s="57">
        <v>235</v>
      </c>
      <c r="D70" s="58">
        <v>0</v>
      </c>
      <c r="E70" s="48">
        <f t="shared" si="3"/>
        <v>235</v>
      </c>
      <c r="F70" s="49">
        <v>2310</v>
      </c>
      <c r="G70" s="143">
        <f t="shared" si="1"/>
        <v>2545</v>
      </c>
    </row>
    <row r="71" spans="1:7" x14ac:dyDescent="0.25">
      <c r="A71" s="227"/>
      <c r="B71" s="53" t="s">
        <v>41</v>
      </c>
      <c r="C71" s="57">
        <v>308</v>
      </c>
      <c r="D71" s="58">
        <v>0</v>
      </c>
      <c r="E71" s="48">
        <f t="shared" si="3"/>
        <v>308</v>
      </c>
      <c r="F71" s="49">
        <v>2690</v>
      </c>
      <c r="G71" s="143">
        <f t="shared" si="1"/>
        <v>2998</v>
      </c>
    </row>
    <row r="72" spans="1:7" x14ac:dyDescent="0.25">
      <c r="A72" s="227"/>
      <c r="B72" s="53" t="s">
        <v>42</v>
      </c>
      <c r="C72" s="57">
        <v>1061</v>
      </c>
      <c r="D72" s="58">
        <v>0</v>
      </c>
      <c r="E72" s="48">
        <f t="shared" si="3"/>
        <v>1061</v>
      </c>
      <c r="F72" s="49">
        <v>2718</v>
      </c>
      <c r="G72" s="143">
        <f t="shared" si="1"/>
        <v>3779</v>
      </c>
    </row>
    <row r="73" spans="1:7" x14ac:dyDescent="0.25">
      <c r="A73" s="227"/>
      <c r="B73" s="53" t="s">
        <v>43</v>
      </c>
      <c r="C73" s="57">
        <v>1220</v>
      </c>
      <c r="D73" s="58">
        <v>0</v>
      </c>
      <c r="E73" s="48">
        <f t="shared" si="3"/>
        <v>1220</v>
      </c>
      <c r="F73" s="49">
        <v>2284</v>
      </c>
      <c r="G73" s="143">
        <f t="shared" si="1"/>
        <v>3504</v>
      </c>
    </row>
    <row r="74" spans="1:7" ht="15.75" thickBot="1" x14ac:dyDescent="0.3">
      <c r="A74" s="228"/>
      <c r="B74" s="54" t="s">
        <v>44</v>
      </c>
      <c r="C74" s="59">
        <v>762</v>
      </c>
      <c r="D74" s="60">
        <v>123</v>
      </c>
      <c r="E74" s="50">
        <f t="shared" si="3"/>
        <v>885</v>
      </c>
      <c r="F74" s="51">
        <v>476</v>
      </c>
      <c r="G74" s="144">
        <f t="shared" si="1"/>
        <v>1361</v>
      </c>
    </row>
    <row r="75" spans="1:7" x14ac:dyDescent="0.25">
      <c r="A75" s="227">
        <v>2012</v>
      </c>
      <c r="B75" s="52" t="s">
        <v>32</v>
      </c>
      <c r="C75" s="55">
        <v>5050</v>
      </c>
      <c r="D75" s="56">
        <v>1106</v>
      </c>
      <c r="E75" s="46">
        <f t="shared" si="3"/>
        <v>6156</v>
      </c>
      <c r="F75" s="47">
        <v>0</v>
      </c>
      <c r="G75" s="142">
        <f t="shared" si="1"/>
        <v>6156</v>
      </c>
    </row>
    <row r="76" spans="1:7" x14ac:dyDescent="0.25">
      <c r="A76" s="227"/>
      <c r="B76" s="53" t="s">
        <v>34</v>
      </c>
      <c r="C76" s="57">
        <v>3646</v>
      </c>
      <c r="D76" s="58">
        <v>744</v>
      </c>
      <c r="E76" s="48">
        <f t="shared" si="3"/>
        <v>4390</v>
      </c>
      <c r="F76" s="49">
        <v>0</v>
      </c>
      <c r="G76" s="143">
        <f t="shared" si="1"/>
        <v>4390</v>
      </c>
    </row>
    <row r="77" spans="1:7" x14ac:dyDescent="0.25">
      <c r="A77" s="227"/>
      <c r="B77" s="53" t="s">
        <v>35</v>
      </c>
      <c r="C77" s="57">
        <v>1118</v>
      </c>
      <c r="D77" s="58">
        <v>33</v>
      </c>
      <c r="E77" s="48">
        <f t="shared" si="3"/>
        <v>1151</v>
      </c>
      <c r="F77" s="49">
        <v>472</v>
      </c>
      <c r="G77" s="143">
        <f t="shared" si="1"/>
        <v>1623</v>
      </c>
    </row>
    <row r="78" spans="1:7" x14ac:dyDescent="0.25">
      <c r="A78" s="227"/>
      <c r="B78" s="53" t="s">
        <v>36</v>
      </c>
      <c r="C78" s="57">
        <v>1202</v>
      </c>
      <c r="D78" s="58">
        <v>205</v>
      </c>
      <c r="E78" s="48">
        <f t="shared" si="3"/>
        <v>1407</v>
      </c>
      <c r="F78" s="49">
        <v>1843</v>
      </c>
      <c r="G78" s="143">
        <f t="shared" si="1"/>
        <v>3250</v>
      </c>
    </row>
    <row r="79" spans="1:7" x14ac:dyDescent="0.25">
      <c r="A79" s="227"/>
      <c r="B79" s="53" t="s">
        <v>37</v>
      </c>
      <c r="C79" s="57">
        <v>462</v>
      </c>
      <c r="D79" s="58">
        <v>0</v>
      </c>
      <c r="E79" s="48">
        <f t="shared" si="3"/>
        <v>462</v>
      </c>
      <c r="F79" s="49">
        <v>1423</v>
      </c>
      <c r="G79" s="143">
        <f t="shared" si="1"/>
        <v>1885</v>
      </c>
    </row>
    <row r="80" spans="1:7" x14ac:dyDescent="0.25">
      <c r="A80" s="227">
        <v>2011</v>
      </c>
      <c r="B80" s="53" t="s">
        <v>38</v>
      </c>
      <c r="C80" s="57">
        <v>128</v>
      </c>
      <c r="D80" s="58">
        <v>0</v>
      </c>
      <c r="E80" s="48">
        <f t="shared" si="3"/>
        <v>128</v>
      </c>
      <c r="F80" s="49">
        <v>1258</v>
      </c>
      <c r="G80" s="143">
        <f t="shared" si="1"/>
        <v>1386</v>
      </c>
    </row>
    <row r="81" spans="1:7" x14ac:dyDescent="0.25">
      <c r="A81" s="227"/>
      <c r="B81" s="53" t="s">
        <v>39</v>
      </c>
      <c r="C81" s="57">
        <v>2260</v>
      </c>
      <c r="D81" s="58">
        <v>191</v>
      </c>
      <c r="E81" s="48">
        <f t="shared" si="3"/>
        <v>2451</v>
      </c>
      <c r="F81" s="49">
        <v>4111</v>
      </c>
      <c r="G81" s="143">
        <f t="shared" si="1"/>
        <v>6562</v>
      </c>
    </row>
    <row r="82" spans="1:7" x14ac:dyDescent="0.25">
      <c r="A82" s="227"/>
      <c r="B82" s="53" t="s">
        <v>40</v>
      </c>
      <c r="C82" s="57">
        <v>512</v>
      </c>
      <c r="D82" s="58">
        <v>10</v>
      </c>
      <c r="E82" s="48">
        <f t="shared" si="3"/>
        <v>522</v>
      </c>
      <c r="F82" s="49">
        <v>2097</v>
      </c>
      <c r="G82" s="143">
        <f t="shared" si="1"/>
        <v>2619</v>
      </c>
    </row>
    <row r="83" spans="1:7" x14ac:dyDescent="0.25">
      <c r="A83" s="227"/>
      <c r="B83" s="53" t="s">
        <v>41</v>
      </c>
      <c r="C83" s="57">
        <v>1141</v>
      </c>
      <c r="D83" s="58">
        <v>37</v>
      </c>
      <c r="E83" s="48">
        <f t="shared" si="3"/>
        <v>1178</v>
      </c>
      <c r="F83" s="49">
        <v>1889</v>
      </c>
      <c r="G83" s="143">
        <f t="shared" si="1"/>
        <v>3067</v>
      </c>
    </row>
    <row r="84" spans="1:7" x14ac:dyDescent="0.25">
      <c r="A84" s="227"/>
      <c r="B84" s="53" t="s">
        <v>42</v>
      </c>
      <c r="C84" s="57">
        <v>1437</v>
      </c>
      <c r="D84" s="58">
        <v>104</v>
      </c>
      <c r="E84" s="48">
        <f t="shared" si="3"/>
        <v>1541</v>
      </c>
      <c r="F84" s="49">
        <v>1539</v>
      </c>
      <c r="G84" s="143">
        <f t="shared" si="1"/>
        <v>3080</v>
      </c>
    </row>
    <row r="85" spans="1:7" x14ac:dyDescent="0.25">
      <c r="A85" s="227"/>
      <c r="B85" s="53" t="s">
        <v>43</v>
      </c>
      <c r="C85" s="57">
        <v>1415</v>
      </c>
      <c r="D85" s="58">
        <v>122</v>
      </c>
      <c r="E85" s="48">
        <f t="shared" si="3"/>
        <v>1537</v>
      </c>
      <c r="F85" s="49">
        <v>1396</v>
      </c>
      <c r="G85" s="143">
        <f t="shared" si="1"/>
        <v>2933</v>
      </c>
    </row>
    <row r="86" spans="1:7" ht="15.75" thickBot="1" x14ac:dyDescent="0.3">
      <c r="A86" s="228"/>
      <c r="B86" s="54" t="s">
        <v>44</v>
      </c>
      <c r="C86" s="59">
        <v>630</v>
      </c>
      <c r="D86" s="60">
        <v>218</v>
      </c>
      <c r="E86" s="50">
        <f t="shared" si="3"/>
        <v>848</v>
      </c>
      <c r="F86" s="51">
        <v>157</v>
      </c>
      <c r="G86" s="144">
        <f t="shared" si="1"/>
        <v>1005</v>
      </c>
    </row>
    <row r="87" spans="1:7" x14ac:dyDescent="0.25">
      <c r="A87" s="227">
        <v>2013</v>
      </c>
      <c r="B87" s="52" t="s">
        <v>32</v>
      </c>
      <c r="C87" s="31">
        <v>0</v>
      </c>
      <c r="D87" s="32">
        <v>2467</v>
      </c>
      <c r="E87" s="33">
        <f t="shared" si="3"/>
        <v>2467</v>
      </c>
      <c r="F87" s="34">
        <v>0</v>
      </c>
      <c r="G87" s="139">
        <f t="shared" si="1"/>
        <v>2467</v>
      </c>
    </row>
    <row r="88" spans="1:7" x14ac:dyDescent="0.25">
      <c r="A88" s="227"/>
      <c r="B88" s="53" t="s">
        <v>34</v>
      </c>
      <c r="C88" s="36">
        <v>4203</v>
      </c>
      <c r="D88" s="37">
        <v>1970</v>
      </c>
      <c r="E88" s="38">
        <f t="shared" si="3"/>
        <v>6173</v>
      </c>
      <c r="F88" s="39">
        <v>0</v>
      </c>
      <c r="G88" s="140">
        <f t="shared" si="1"/>
        <v>6173</v>
      </c>
    </row>
    <row r="89" spans="1:7" x14ac:dyDescent="0.25">
      <c r="A89" s="227"/>
      <c r="B89" s="52" t="s">
        <v>35</v>
      </c>
      <c r="C89" s="36">
        <v>1244</v>
      </c>
      <c r="D89" s="37">
        <v>575</v>
      </c>
      <c r="E89" s="38">
        <f t="shared" si="3"/>
        <v>1819</v>
      </c>
      <c r="F89" s="39">
        <v>743</v>
      </c>
      <c r="G89" s="140">
        <f t="shared" si="1"/>
        <v>2562</v>
      </c>
    </row>
    <row r="90" spans="1:7" x14ac:dyDescent="0.25">
      <c r="A90" s="227"/>
      <c r="B90" s="53" t="s">
        <v>36</v>
      </c>
      <c r="C90" s="36">
        <v>1192</v>
      </c>
      <c r="D90" s="37">
        <v>258</v>
      </c>
      <c r="E90" s="38">
        <f t="shared" si="3"/>
        <v>1450</v>
      </c>
      <c r="F90" s="39">
        <v>981</v>
      </c>
      <c r="G90" s="140">
        <f t="shared" si="1"/>
        <v>2431</v>
      </c>
    </row>
    <row r="91" spans="1:7" x14ac:dyDescent="0.25">
      <c r="A91" s="227"/>
      <c r="B91" s="52" t="s">
        <v>37</v>
      </c>
      <c r="C91" s="36">
        <v>441</v>
      </c>
      <c r="D91" s="37">
        <v>0</v>
      </c>
      <c r="E91" s="38">
        <f t="shared" si="3"/>
        <v>441</v>
      </c>
      <c r="F91" s="39">
        <v>813</v>
      </c>
      <c r="G91" s="140">
        <f t="shared" si="1"/>
        <v>1254</v>
      </c>
    </row>
    <row r="92" spans="1:7" x14ac:dyDescent="0.25">
      <c r="A92" s="227">
        <v>2011</v>
      </c>
      <c r="B92" s="53" t="s">
        <v>38</v>
      </c>
      <c r="C92" s="36">
        <v>497</v>
      </c>
      <c r="D92" s="37">
        <v>43</v>
      </c>
      <c r="E92" s="38">
        <f t="shared" si="3"/>
        <v>540</v>
      </c>
      <c r="F92" s="39">
        <v>976</v>
      </c>
      <c r="G92" s="140">
        <f t="shared" si="1"/>
        <v>1516</v>
      </c>
    </row>
    <row r="93" spans="1:7" x14ac:dyDescent="0.25">
      <c r="A93" s="227"/>
      <c r="B93" s="52" t="s">
        <v>39</v>
      </c>
      <c r="C93" s="36">
        <v>2119</v>
      </c>
      <c r="D93" s="37">
        <v>291</v>
      </c>
      <c r="E93" s="38">
        <f t="shared" si="3"/>
        <v>2410</v>
      </c>
      <c r="F93" s="39">
        <v>3908</v>
      </c>
      <c r="G93" s="140">
        <f t="shared" si="1"/>
        <v>6318</v>
      </c>
    </row>
    <row r="94" spans="1:7" x14ac:dyDescent="0.25">
      <c r="A94" s="227"/>
      <c r="B94" s="53" t="s">
        <v>40</v>
      </c>
      <c r="C94" s="36">
        <v>630</v>
      </c>
      <c r="D94" s="37">
        <v>0</v>
      </c>
      <c r="E94" s="38">
        <f t="shared" si="3"/>
        <v>630</v>
      </c>
      <c r="F94" s="39">
        <v>1399</v>
      </c>
      <c r="G94" s="140">
        <f t="shared" si="1"/>
        <v>2029</v>
      </c>
    </row>
    <row r="95" spans="1:7" x14ac:dyDescent="0.25">
      <c r="A95" s="227"/>
      <c r="B95" s="52" t="s">
        <v>41</v>
      </c>
      <c r="C95" s="36">
        <v>1126</v>
      </c>
      <c r="D95" s="37">
        <v>64</v>
      </c>
      <c r="E95" s="38">
        <f t="shared" si="3"/>
        <v>1190</v>
      </c>
      <c r="F95" s="39">
        <v>1416</v>
      </c>
      <c r="G95" s="140">
        <f t="shared" si="1"/>
        <v>2606</v>
      </c>
    </row>
    <row r="96" spans="1:7" x14ac:dyDescent="0.25">
      <c r="A96" s="227"/>
      <c r="B96" s="53" t="s">
        <v>42</v>
      </c>
      <c r="C96" s="36">
        <v>1792</v>
      </c>
      <c r="D96" s="37">
        <v>261</v>
      </c>
      <c r="E96" s="38">
        <f t="shared" si="3"/>
        <v>2053</v>
      </c>
      <c r="F96" s="39">
        <v>0</v>
      </c>
      <c r="G96" s="140">
        <f t="shared" si="1"/>
        <v>2053</v>
      </c>
    </row>
    <row r="97" spans="1:7" x14ac:dyDescent="0.25">
      <c r="A97" s="227"/>
      <c r="B97" s="52" t="s">
        <v>43</v>
      </c>
      <c r="C97" s="36">
        <v>1850</v>
      </c>
      <c r="D97" s="37">
        <v>118</v>
      </c>
      <c r="E97" s="38">
        <f t="shared" si="3"/>
        <v>1968</v>
      </c>
      <c r="F97" s="39">
        <v>2115</v>
      </c>
      <c r="G97" s="140">
        <f t="shared" si="1"/>
        <v>4083</v>
      </c>
    </row>
    <row r="98" spans="1:7" ht="15.75" thickBot="1" x14ac:dyDescent="0.3">
      <c r="A98" s="228"/>
      <c r="B98" s="54" t="s">
        <v>44</v>
      </c>
      <c r="C98" s="42">
        <v>688</v>
      </c>
      <c r="D98" s="43">
        <v>0</v>
      </c>
      <c r="E98" s="44">
        <f t="shared" si="3"/>
        <v>688</v>
      </c>
      <c r="F98" s="45">
        <v>422</v>
      </c>
      <c r="G98" s="141">
        <f t="shared" si="1"/>
        <v>1110</v>
      </c>
    </row>
    <row r="99" spans="1:7" x14ac:dyDescent="0.25">
      <c r="A99" s="227">
        <v>2014</v>
      </c>
      <c r="B99" s="52" t="s">
        <v>32</v>
      </c>
      <c r="C99" s="55">
        <v>7329</v>
      </c>
      <c r="D99" s="56">
        <v>2386</v>
      </c>
      <c r="E99" s="46">
        <f t="shared" si="3"/>
        <v>9715</v>
      </c>
      <c r="F99" s="47">
        <v>0</v>
      </c>
      <c r="G99" s="142">
        <f t="shared" ref="G99:G112" si="4">+F99+E99</f>
        <v>9715</v>
      </c>
    </row>
    <row r="100" spans="1:7" x14ac:dyDescent="0.25">
      <c r="A100" s="227"/>
      <c r="B100" s="53" t="s">
        <v>34</v>
      </c>
      <c r="C100" s="57">
        <v>4374</v>
      </c>
      <c r="D100" s="58">
        <v>3089</v>
      </c>
      <c r="E100" s="48">
        <f t="shared" si="3"/>
        <v>7463</v>
      </c>
      <c r="F100" s="49">
        <v>0</v>
      </c>
      <c r="G100" s="143">
        <f t="shared" si="4"/>
        <v>7463</v>
      </c>
    </row>
    <row r="101" spans="1:7" x14ac:dyDescent="0.25">
      <c r="A101" s="227"/>
      <c r="B101" s="52" t="s">
        <v>35</v>
      </c>
      <c r="C101" s="57">
        <v>1992</v>
      </c>
      <c r="D101" s="58">
        <v>424</v>
      </c>
      <c r="E101" s="48">
        <f t="shared" si="3"/>
        <v>2416</v>
      </c>
      <c r="F101" s="49">
        <v>296</v>
      </c>
      <c r="G101" s="143">
        <f t="shared" si="4"/>
        <v>2712</v>
      </c>
    </row>
    <row r="102" spans="1:7" x14ac:dyDescent="0.25">
      <c r="A102" s="227"/>
      <c r="B102" s="53" t="s">
        <v>36</v>
      </c>
      <c r="C102" s="57">
        <v>1456</v>
      </c>
      <c r="D102" s="58">
        <v>150</v>
      </c>
      <c r="E102" s="48">
        <f t="shared" si="3"/>
        <v>1606</v>
      </c>
      <c r="F102" s="49">
        <v>1360</v>
      </c>
      <c r="G102" s="143">
        <f t="shared" si="4"/>
        <v>2966</v>
      </c>
    </row>
    <row r="103" spans="1:7" x14ac:dyDescent="0.25">
      <c r="A103" s="227"/>
      <c r="B103" s="52" t="s">
        <v>37</v>
      </c>
      <c r="C103" s="57">
        <v>719</v>
      </c>
      <c r="D103" s="58">
        <v>150</v>
      </c>
      <c r="E103" s="48">
        <f t="shared" si="3"/>
        <v>869</v>
      </c>
      <c r="F103" s="49">
        <v>1378</v>
      </c>
      <c r="G103" s="143">
        <f t="shared" si="4"/>
        <v>2247</v>
      </c>
    </row>
    <row r="104" spans="1:7" x14ac:dyDescent="0.25">
      <c r="A104" s="227">
        <v>2011</v>
      </c>
      <c r="B104" s="53" t="s">
        <v>38</v>
      </c>
      <c r="C104" s="57">
        <v>291</v>
      </c>
      <c r="D104" s="58">
        <v>0</v>
      </c>
      <c r="E104" s="48">
        <f t="shared" si="3"/>
        <v>291</v>
      </c>
      <c r="F104" s="49">
        <v>898</v>
      </c>
      <c r="G104" s="143">
        <f t="shared" si="4"/>
        <v>1189</v>
      </c>
    </row>
    <row r="105" spans="1:7" x14ac:dyDescent="0.25">
      <c r="A105" s="227"/>
      <c r="B105" s="52" t="s">
        <v>39</v>
      </c>
      <c r="C105" s="57">
        <v>2485</v>
      </c>
      <c r="D105" s="58">
        <v>446</v>
      </c>
      <c r="E105" s="48">
        <f t="shared" si="3"/>
        <v>2931</v>
      </c>
      <c r="F105" s="49">
        <v>0</v>
      </c>
      <c r="G105" s="143">
        <f t="shared" si="4"/>
        <v>2931</v>
      </c>
    </row>
    <row r="106" spans="1:7" x14ac:dyDescent="0.25">
      <c r="A106" s="227"/>
      <c r="B106" s="53" t="s">
        <v>40</v>
      </c>
      <c r="C106" s="57">
        <v>681</v>
      </c>
      <c r="D106" s="58">
        <v>55</v>
      </c>
      <c r="E106" s="48">
        <f t="shared" si="3"/>
        <v>736</v>
      </c>
      <c r="F106" s="49">
        <v>0</v>
      </c>
      <c r="G106" s="143">
        <f t="shared" si="4"/>
        <v>736</v>
      </c>
    </row>
    <row r="107" spans="1:7" x14ac:dyDescent="0.25">
      <c r="A107" s="227"/>
      <c r="B107" s="52" t="s">
        <v>41</v>
      </c>
      <c r="C107" s="57">
        <v>1345</v>
      </c>
      <c r="D107" s="58">
        <v>249</v>
      </c>
      <c r="E107" s="48">
        <f t="shared" si="3"/>
        <v>1594</v>
      </c>
      <c r="F107" s="49">
        <v>0</v>
      </c>
      <c r="G107" s="143">
        <f t="shared" si="4"/>
        <v>1594</v>
      </c>
    </row>
    <row r="108" spans="1:7" x14ac:dyDescent="0.25">
      <c r="A108" s="227"/>
      <c r="B108" s="53" t="s">
        <v>42</v>
      </c>
      <c r="C108" s="57">
        <v>0</v>
      </c>
      <c r="D108" s="58">
        <v>0</v>
      </c>
      <c r="E108" s="48">
        <f t="shared" si="3"/>
        <v>0</v>
      </c>
      <c r="F108" s="49">
        <v>0</v>
      </c>
      <c r="G108" s="143">
        <f t="shared" si="4"/>
        <v>0</v>
      </c>
    </row>
    <row r="109" spans="1:7" x14ac:dyDescent="0.25">
      <c r="A109" s="227"/>
      <c r="B109" s="52" t="s">
        <v>43</v>
      </c>
      <c r="C109" s="57">
        <v>0</v>
      </c>
      <c r="D109" s="58">
        <v>0</v>
      </c>
      <c r="E109" s="48">
        <f t="shared" si="3"/>
        <v>0</v>
      </c>
      <c r="F109" s="49">
        <v>0</v>
      </c>
      <c r="G109" s="143">
        <f t="shared" si="4"/>
        <v>0</v>
      </c>
    </row>
    <row r="110" spans="1:7" ht="15.75" thickBot="1" x14ac:dyDescent="0.3">
      <c r="A110" s="227"/>
      <c r="B110" s="158" t="s">
        <v>44</v>
      </c>
      <c r="C110" s="153">
        <v>0</v>
      </c>
      <c r="D110" s="154">
        <v>0</v>
      </c>
      <c r="E110" s="155">
        <f>+D110+C110</f>
        <v>0</v>
      </c>
      <c r="F110" s="156">
        <v>0</v>
      </c>
      <c r="G110" s="160">
        <f t="shared" si="4"/>
        <v>0</v>
      </c>
    </row>
    <row r="111" spans="1:7" x14ac:dyDescent="0.25">
      <c r="A111" s="223">
        <v>2015</v>
      </c>
      <c r="B111" s="30" t="s">
        <v>32</v>
      </c>
      <c r="C111" s="161">
        <v>7939</v>
      </c>
      <c r="D111" s="132">
        <v>2697</v>
      </c>
      <c r="E111" s="164">
        <f t="shared" si="3"/>
        <v>10636</v>
      </c>
      <c r="F111" s="133">
        <v>0</v>
      </c>
      <c r="G111" s="142">
        <f t="shared" si="4"/>
        <v>10636</v>
      </c>
    </row>
    <row r="112" spans="1:7" x14ac:dyDescent="0.25">
      <c r="A112" s="224"/>
      <c r="B112" s="35" t="s">
        <v>34</v>
      </c>
      <c r="C112" s="162">
        <v>5404</v>
      </c>
      <c r="D112" s="58">
        <v>2947</v>
      </c>
      <c r="E112" s="165">
        <f>+D112+C112</f>
        <v>8351</v>
      </c>
      <c r="F112" s="49">
        <v>0</v>
      </c>
      <c r="G112" s="143">
        <f t="shared" si="4"/>
        <v>8351</v>
      </c>
    </row>
    <row r="113" spans="1:7" x14ac:dyDescent="0.25">
      <c r="A113" s="224"/>
      <c r="B113" s="35" t="s">
        <v>35</v>
      </c>
      <c r="C113" s="162" t="s">
        <v>59</v>
      </c>
      <c r="D113" s="58" t="s">
        <v>59</v>
      </c>
      <c r="E113" s="165" t="s">
        <v>59</v>
      </c>
      <c r="F113" s="49">
        <v>0</v>
      </c>
      <c r="G113" s="143" t="s">
        <v>59</v>
      </c>
    </row>
    <row r="114" spans="1:7" x14ac:dyDescent="0.25">
      <c r="A114" s="224"/>
      <c r="B114" s="35" t="s">
        <v>36</v>
      </c>
      <c r="C114" s="162" t="s">
        <v>59</v>
      </c>
      <c r="D114" s="58" t="s">
        <v>59</v>
      </c>
      <c r="E114" s="165" t="s">
        <v>59</v>
      </c>
      <c r="F114" s="49">
        <v>0</v>
      </c>
      <c r="G114" s="143" t="s">
        <v>59</v>
      </c>
    </row>
    <row r="115" spans="1:7" x14ac:dyDescent="0.25">
      <c r="A115" s="224"/>
      <c r="B115" s="35" t="s">
        <v>37</v>
      </c>
      <c r="C115" s="162" t="s">
        <v>59</v>
      </c>
      <c r="D115" s="58" t="s">
        <v>59</v>
      </c>
      <c r="E115" s="165" t="s">
        <v>59</v>
      </c>
      <c r="F115" s="49">
        <v>0</v>
      </c>
      <c r="G115" s="143" t="s">
        <v>59</v>
      </c>
    </row>
    <row r="116" spans="1:7" x14ac:dyDescent="0.25">
      <c r="A116" s="224"/>
      <c r="B116" s="35" t="s">
        <v>38</v>
      </c>
      <c r="C116" s="162" t="s">
        <v>59</v>
      </c>
      <c r="D116" s="58" t="s">
        <v>59</v>
      </c>
      <c r="E116" s="165" t="s">
        <v>59</v>
      </c>
      <c r="F116" s="49">
        <v>0</v>
      </c>
      <c r="G116" s="143" t="s">
        <v>59</v>
      </c>
    </row>
    <row r="117" spans="1:7" x14ac:dyDescent="0.25">
      <c r="A117" s="224"/>
      <c r="B117" s="35" t="s">
        <v>39</v>
      </c>
      <c r="C117" s="162" t="s">
        <v>59</v>
      </c>
      <c r="D117" s="58" t="s">
        <v>59</v>
      </c>
      <c r="E117" s="165" t="s">
        <v>59</v>
      </c>
      <c r="F117" s="49">
        <v>0</v>
      </c>
      <c r="G117" s="143" t="s">
        <v>59</v>
      </c>
    </row>
    <row r="118" spans="1:7" x14ac:dyDescent="0.25">
      <c r="A118" s="224"/>
      <c r="B118" s="35" t="s">
        <v>40</v>
      </c>
      <c r="C118" s="162" t="s">
        <v>59</v>
      </c>
      <c r="D118" s="58" t="s">
        <v>59</v>
      </c>
      <c r="E118" s="165" t="s">
        <v>59</v>
      </c>
      <c r="F118" s="49">
        <v>0</v>
      </c>
      <c r="G118" s="143" t="s">
        <v>59</v>
      </c>
    </row>
    <row r="119" spans="1:7" x14ac:dyDescent="0.25">
      <c r="A119" s="224"/>
      <c r="B119" s="35" t="s">
        <v>41</v>
      </c>
      <c r="C119" s="162" t="s">
        <v>59</v>
      </c>
      <c r="D119" s="58" t="s">
        <v>59</v>
      </c>
      <c r="E119" s="165" t="s">
        <v>59</v>
      </c>
      <c r="F119" s="49">
        <v>0</v>
      </c>
      <c r="G119" s="143" t="s">
        <v>59</v>
      </c>
    </row>
    <row r="120" spans="1:7" x14ac:dyDescent="0.25">
      <c r="A120" s="224"/>
      <c r="B120" s="35" t="s">
        <v>42</v>
      </c>
      <c r="C120" s="162" t="s">
        <v>59</v>
      </c>
      <c r="D120" s="58" t="s">
        <v>59</v>
      </c>
      <c r="E120" s="165" t="s">
        <v>59</v>
      </c>
      <c r="F120" s="49">
        <v>0</v>
      </c>
      <c r="G120" s="143" t="s">
        <v>59</v>
      </c>
    </row>
    <row r="121" spans="1:7" x14ac:dyDescent="0.25">
      <c r="A121" s="224"/>
      <c r="B121" s="35" t="s">
        <v>43</v>
      </c>
      <c r="C121" s="162" t="s">
        <v>59</v>
      </c>
      <c r="D121" s="58" t="s">
        <v>59</v>
      </c>
      <c r="E121" s="165" t="s">
        <v>59</v>
      </c>
      <c r="F121" s="49">
        <v>0</v>
      </c>
      <c r="G121" s="143" t="s">
        <v>59</v>
      </c>
    </row>
    <row r="122" spans="1:7" ht="15.75" thickBot="1" x14ac:dyDescent="0.3">
      <c r="A122" s="225"/>
      <c r="B122" s="159" t="s">
        <v>44</v>
      </c>
      <c r="C122" s="163" t="s">
        <v>59</v>
      </c>
      <c r="D122" s="154" t="s">
        <v>59</v>
      </c>
      <c r="E122" s="166" t="s">
        <v>59</v>
      </c>
      <c r="F122" s="156">
        <v>0</v>
      </c>
      <c r="G122" s="157" t="s">
        <v>59</v>
      </c>
    </row>
    <row r="123" spans="1:7" x14ac:dyDescent="0.25">
      <c r="A123" s="218">
        <v>2016</v>
      </c>
      <c r="B123" s="30" t="s">
        <v>32</v>
      </c>
      <c r="C123" s="161" t="s">
        <v>59</v>
      </c>
      <c r="D123" s="132" t="s">
        <v>59</v>
      </c>
      <c r="E123" s="164" t="s">
        <v>59</v>
      </c>
      <c r="F123" s="133">
        <v>0</v>
      </c>
      <c r="G123" s="182" t="s">
        <v>59</v>
      </c>
    </row>
    <row r="124" spans="1:7" x14ac:dyDescent="0.25">
      <c r="A124" s="219"/>
      <c r="B124" s="35" t="s">
        <v>34</v>
      </c>
      <c r="C124" s="162" t="s">
        <v>59</v>
      </c>
      <c r="D124" s="58" t="s">
        <v>59</v>
      </c>
      <c r="E124" s="165" t="s">
        <v>59</v>
      </c>
      <c r="F124" s="49">
        <v>0</v>
      </c>
      <c r="G124" s="143" t="s">
        <v>59</v>
      </c>
    </row>
    <row r="125" spans="1:7" x14ac:dyDescent="0.25">
      <c r="A125" s="219"/>
      <c r="B125" s="35" t="s">
        <v>35</v>
      </c>
      <c r="C125" s="162" t="s">
        <v>59</v>
      </c>
      <c r="D125" s="58" t="s">
        <v>59</v>
      </c>
      <c r="E125" s="165" t="s">
        <v>59</v>
      </c>
      <c r="F125" s="49">
        <v>0</v>
      </c>
      <c r="G125" s="143" t="s">
        <v>59</v>
      </c>
    </row>
    <row r="126" spans="1:7" x14ac:dyDescent="0.25">
      <c r="A126" s="219"/>
      <c r="B126" s="35" t="s">
        <v>36</v>
      </c>
      <c r="C126" s="162" t="s">
        <v>59</v>
      </c>
      <c r="D126" s="58" t="s">
        <v>59</v>
      </c>
      <c r="E126" s="165" t="s">
        <v>59</v>
      </c>
      <c r="F126" s="49">
        <v>0</v>
      </c>
      <c r="G126" s="143" t="s">
        <v>59</v>
      </c>
    </row>
    <row r="127" spans="1:7" x14ac:dyDescent="0.25">
      <c r="A127" s="219"/>
      <c r="B127" s="35" t="s">
        <v>37</v>
      </c>
      <c r="C127" s="162" t="s">
        <v>59</v>
      </c>
      <c r="D127" s="58" t="s">
        <v>59</v>
      </c>
      <c r="E127" s="165" t="s">
        <v>59</v>
      </c>
      <c r="F127" s="49">
        <v>0</v>
      </c>
      <c r="G127" s="143" t="s">
        <v>59</v>
      </c>
    </row>
    <row r="128" spans="1:7" x14ac:dyDescent="0.25">
      <c r="A128" s="219"/>
      <c r="B128" s="35" t="s">
        <v>38</v>
      </c>
      <c r="C128" s="162" t="s">
        <v>59</v>
      </c>
      <c r="D128" s="58" t="s">
        <v>59</v>
      </c>
      <c r="E128" s="165" t="s">
        <v>59</v>
      </c>
      <c r="F128" s="49">
        <v>0</v>
      </c>
      <c r="G128" s="143" t="s">
        <v>59</v>
      </c>
    </row>
    <row r="129" spans="1:7" x14ac:dyDescent="0.25">
      <c r="A129" s="219"/>
      <c r="B129" s="35" t="s">
        <v>39</v>
      </c>
      <c r="C129" s="162" t="s">
        <v>59</v>
      </c>
      <c r="D129" s="58" t="s">
        <v>59</v>
      </c>
      <c r="E129" s="165" t="s">
        <v>59</v>
      </c>
      <c r="F129" s="49">
        <v>0</v>
      </c>
      <c r="G129" s="143" t="s">
        <v>59</v>
      </c>
    </row>
    <row r="130" spans="1:7" x14ac:dyDescent="0.25">
      <c r="A130" s="219"/>
      <c r="B130" s="35" t="s">
        <v>40</v>
      </c>
      <c r="C130" s="162" t="s">
        <v>59</v>
      </c>
      <c r="D130" s="58" t="s">
        <v>59</v>
      </c>
      <c r="E130" s="165" t="s">
        <v>59</v>
      </c>
      <c r="F130" s="49">
        <v>0</v>
      </c>
      <c r="G130" s="143" t="s">
        <v>59</v>
      </c>
    </row>
    <row r="131" spans="1:7" x14ac:dyDescent="0.25">
      <c r="A131" s="219"/>
      <c r="B131" s="35" t="s">
        <v>41</v>
      </c>
      <c r="C131" s="162" t="s">
        <v>59</v>
      </c>
      <c r="D131" s="58" t="s">
        <v>59</v>
      </c>
      <c r="E131" s="165" t="s">
        <v>59</v>
      </c>
      <c r="F131" s="49">
        <v>0</v>
      </c>
      <c r="G131" s="143" t="s">
        <v>59</v>
      </c>
    </row>
    <row r="132" spans="1:7" x14ac:dyDescent="0.25">
      <c r="A132" s="219"/>
      <c r="B132" s="35" t="s">
        <v>42</v>
      </c>
      <c r="C132" s="162" t="s">
        <v>59</v>
      </c>
      <c r="D132" s="58" t="s">
        <v>59</v>
      </c>
      <c r="E132" s="165" t="s">
        <v>59</v>
      </c>
      <c r="F132" s="49">
        <v>0</v>
      </c>
      <c r="G132" s="143" t="s">
        <v>59</v>
      </c>
    </row>
    <row r="133" spans="1:7" x14ac:dyDescent="0.25">
      <c r="A133" s="219"/>
      <c r="B133" s="35" t="s">
        <v>43</v>
      </c>
      <c r="C133" s="162" t="s">
        <v>59</v>
      </c>
      <c r="D133" s="58" t="s">
        <v>59</v>
      </c>
      <c r="E133" s="165" t="s">
        <v>59</v>
      </c>
      <c r="F133" s="49">
        <v>0</v>
      </c>
      <c r="G133" s="143" t="s">
        <v>59</v>
      </c>
    </row>
    <row r="134" spans="1:7" ht="15.75" thickBot="1" x14ac:dyDescent="0.3">
      <c r="A134" s="220"/>
      <c r="B134" s="41" t="s">
        <v>44</v>
      </c>
      <c r="C134" s="183" t="s">
        <v>59</v>
      </c>
      <c r="D134" s="60" t="s">
        <v>59</v>
      </c>
      <c r="E134" s="184" t="s">
        <v>59</v>
      </c>
      <c r="F134" s="51">
        <v>0</v>
      </c>
      <c r="G134" s="144" t="s">
        <v>59</v>
      </c>
    </row>
    <row r="135" spans="1:7" ht="15.75" thickBot="1" x14ac:dyDescent="0.3">
      <c r="A135" s="185">
        <v>2017</v>
      </c>
      <c r="B135" s="191" t="s">
        <v>32</v>
      </c>
      <c r="C135" s="186" t="s">
        <v>59</v>
      </c>
      <c r="D135" s="187" t="s">
        <v>59</v>
      </c>
      <c r="E135" s="188" t="s">
        <v>59</v>
      </c>
      <c r="F135" s="189">
        <v>0</v>
      </c>
      <c r="G135" s="190" t="s">
        <v>59</v>
      </c>
    </row>
    <row r="136" spans="1:7" x14ac:dyDescent="0.25">
      <c r="C136" s="23"/>
      <c r="D136" s="23"/>
      <c r="E136" s="23"/>
      <c r="F136" s="23"/>
    </row>
    <row r="137" spans="1:7" x14ac:dyDescent="0.25">
      <c r="A137" s="4" t="s">
        <v>45</v>
      </c>
      <c r="C137" s="23"/>
      <c r="D137" s="23"/>
      <c r="E137" s="23"/>
      <c r="F137" s="23"/>
    </row>
    <row r="138" spans="1:7" x14ac:dyDescent="0.25">
      <c r="C138" s="23"/>
      <c r="D138" s="23"/>
      <c r="E138" s="23"/>
      <c r="F138" s="23"/>
    </row>
    <row r="139" spans="1:7" x14ac:dyDescent="0.25">
      <c r="C139" s="23"/>
      <c r="D139" s="23"/>
      <c r="E139" s="23"/>
      <c r="F139" s="23"/>
    </row>
    <row r="140" spans="1:7" x14ac:dyDescent="0.25">
      <c r="C140" s="23"/>
      <c r="D140" s="23"/>
      <c r="E140" s="23"/>
      <c r="F140" s="23"/>
    </row>
    <row r="141" spans="1:7" x14ac:dyDescent="0.25">
      <c r="C141" s="23"/>
      <c r="D141" s="23"/>
      <c r="E141" s="23"/>
      <c r="F141" s="23"/>
    </row>
    <row r="142" spans="1:7" x14ac:dyDescent="0.25">
      <c r="C142" s="23"/>
      <c r="D142" s="23"/>
      <c r="E142" s="23"/>
      <c r="F142" s="23"/>
    </row>
    <row r="143" spans="1:7" x14ac:dyDescent="0.25">
      <c r="C143" s="23"/>
      <c r="D143" s="23"/>
      <c r="E143" s="23"/>
      <c r="F143" s="23"/>
    </row>
    <row r="144" spans="1:7" x14ac:dyDescent="0.25">
      <c r="C144" s="23"/>
      <c r="D144" s="23"/>
      <c r="E144" s="23"/>
      <c r="F144" s="23"/>
    </row>
    <row r="145" spans="3:6" x14ac:dyDescent="0.25">
      <c r="C145" s="23"/>
      <c r="D145" s="23"/>
      <c r="E145" s="23"/>
      <c r="F145" s="23"/>
    </row>
    <row r="146" spans="3:6" x14ac:dyDescent="0.25">
      <c r="C146" s="23"/>
      <c r="D146" s="23"/>
      <c r="E146" s="23"/>
      <c r="F146" s="23"/>
    </row>
    <row r="147" spans="3:6" x14ac:dyDescent="0.25">
      <c r="C147" s="23"/>
      <c r="D147" s="23"/>
      <c r="E147" s="23"/>
      <c r="F147" s="23"/>
    </row>
    <row r="148" spans="3:6" x14ac:dyDescent="0.25">
      <c r="C148" s="23"/>
      <c r="D148" s="23"/>
      <c r="E148" s="23"/>
      <c r="F148" s="23"/>
    </row>
    <row r="149" spans="3:6" x14ac:dyDescent="0.25">
      <c r="C149" s="23"/>
      <c r="D149" s="23"/>
      <c r="E149" s="23"/>
      <c r="F149" s="23"/>
    </row>
    <row r="150" spans="3:6" x14ac:dyDescent="0.25">
      <c r="C150" s="23"/>
      <c r="D150" s="23"/>
      <c r="E150" s="23"/>
      <c r="F150" s="23"/>
    </row>
    <row r="151" spans="3:6" x14ac:dyDescent="0.25">
      <c r="C151" s="23"/>
      <c r="D151" s="23"/>
      <c r="E151" s="23"/>
      <c r="F151" s="23"/>
    </row>
    <row r="152" spans="3:6" x14ac:dyDescent="0.25">
      <c r="C152" s="23"/>
      <c r="D152" s="23"/>
      <c r="E152" s="23"/>
      <c r="F152" s="23"/>
    </row>
    <row r="153" spans="3:6" x14ac:dyDescent="0.25">
      <c r="C153" s="23"/>
      <c r="D153" s="23"/>
      <c r="E153" s="23"/>
      <c r="F153" s="23"/>
    </row>
    <row r="154" spans="3:6" x14ac:dyDescent="0.25">
      <c r="C154" s="23"/>
      <c r="D154" s="23"/>
      <c r="E154" s="23"/>
      <c r="F154" s="23"/>
    </row>
    <row r="155" spans="3:6" x14ac:dyDescent="0.25">
      <c r="C155" s="23"/>
      <c r="D155" s="23"/>
      <c r="E155" s="23"/>
      <c r="F155" s="23"/>
    </row>
    <row r="156" spans="3:6" x14ac:dyDescent="0.25">
      <c r="C156" s="23"/>
      <c r="D156" s="23"/>
      <c r="E156" s="23"/>
      <c r="F156" s="23"/>
    </row>
    <row r="157" spans="3:6" x14ac:dyDescent="0.25">
      <c r="C157" s="23"/>
      <c r="D157" s="23"/>
      <c r="E157" s="23"/>
      <c r="F157" s="23"/>
    </row>
    <row r="158" spans="3:6" x14ac:dyDescent="0.25">
      <c r="C158" s="23"/>
      <c r="D158" s="23"/>
      <c r="E158" s="23"/>
      <c r="F158" s="23"/>
    </row>
    <row r="159" spans="3:6" x14ac:dyDescent="0.25">
      <c r="C159" s="23"/>
      <c r="D159" s="23"/>
      <c r="E159" s="23"/>
      <c r="F159" s="23"/>
    </row>
    <row r="160" spans="3:6" x14ac:dyDescent="0.25">
      <c r="C160" s="23"/>
      <c r="D160" s="23"/>
      <c r="E160" s="23"/>
      <c r="F160" s="23"/>
    </row>
    <row r="161" spans="3:6" x14ac:dyDescent="0.25">
      <c r="C161" s="23"/>
      <c r="D161" s="23"/>
      <c r="E161" s="23"/>
      <c r="F161" s="23"/>
    </row>
    <row r="162" spans="3:6" x14ac:dyDescent="0.25">
      <c r="C162" s="23"/>
      <c r="D162" s="23"/>
      <c r="E162" s="23"/>
      <c r="F162" s="23"/>
    </row>
    <row r="163" spans="3:6" x14ac:dyDescent="0.25">
      <c r="C163" s="23"/>
      <c r="D163" s="23"/>
      <c r="E163" s="23"/>
      <c r="F163" s="23"/>
    </row>
    <row r="164" spans="3:6" x14ac:dyDescent="0.25">
      <c r="C164" s="23"/>
      <c r="D164" s="23"/>
      <c r="E164" s="23"/>
      <c r="F164" s="23"/>
    </row>
    <row r="165" spans="3:6" x14ac:dyDescent="0.25">
      <c r="C165" s="23"/>
      <c r="D165" s="23"/>
      <c r="E165" s="23"/>
      <c r="F165" s="23"/>
    </row>
    <row r="166" spans="3:6" x14ac:dyDescent="0.25">
      <c r="C166" s="23"/>
      <c r="D166" s="23"/>
      <c r="E166" s="23"/>
      <c r="F166" s="23"/>
    </row>
    <row r="167" spans="3:6" x14ac:dyDescent="0.25">
      <c r="C167" s="23"/>
      <c r="D167" s="23"/>
      <c r="E167" s="23"/>
      <c r="F167" s="23"/>
    </row>
    <row r="168" spans="3:6" x14ac:dyDescent="0.25">
      <c r="C168" s="23"/>
      <c r="D168" s="23"/>
      <c r="E168" s="23"/>
      <c r="F168" s="23"/>
    </row>
    <row r="169" spans="3:6" x14ac:dyDescent="0.25">
      <c r="C169" s="23"/>
      <c r="D169" s="23"/>
      <c r="E169" s="23"/>
      <c r="F169" s="23"/>
    </row>
    <row r="170" spans="3:6" x14ac:dyDescent="0.25">
      <c r="C170" s="23"/>
      <c r="D170" s="23"/>
      <c r="E170" s="23"/>
      <c r="F170" s="23"/>
    </row>
    <row r="171" spans="3:6" x14ac:dyDescent="0.25">
      <c r="C171" s="23"/>
      <c r="D171" s="23"/>
      <c r="E171" s="23"/>
      <c r="F171" s="23"/>
    </row>
    <row r="172" spans="3:6" x14ac:dyDescent="0.25">
      <c r="C172" s="23"/>
      <c r="D172" s="23"/>
      <c r="E172" s="23"/>
      <c r="F172" s="23"/>
    </row>
    <row r="173" spans="3:6" x14ac:dyDescent="0.25">
      <c r="C173" s="23"/>
      <c r="D173" s="23"/>
      <c r="E173" s="23"/>
      <c r="F173" s="23"/>
    </row>
    <row r="174" spans="3:6" x14ac:dyDescent="0.25">
      <c r="C174" s="23"/>
      <c r="D174" s="23"/>
      <c r="E174" s="23"/>
      <c r="F174" s="23"/>
    </row>
    <row r="175" spans="3:6" x14ac:dyDescent="0.25">
      <c r="C175" s="23"/>
      <c r="D175" s="23"/>
      <c r="E175" s="23"/>
      <c r="F175" s="23"/>
    </row>
  </sheetData>
  <mergeCells count="15">
    <mergeCell ref="A123:A134"/>
    <mergeCell ref="G12:G14"/>
    <mergeCell ref="C13:E13"/>
    <mergeCell ref="A111:A122"/>
    <mergeCell ref="A15:A26"/>
    <mergeCell ref="A12:A14"/>
    <mergeCell ref="B12:B14"/>
    <mergeCell ref="C12:E12"/>
    <mergeCell ref="A99:A110"/>
    <mergeCell ref="A27:A38"/>
    <mergeCell ref="A39:A50"/>
    <mergeCell ref="A51:A62"/>
    <mergeCell ref="A63:A74"/>
    <mergeCell ref="A75:A86"/>
    <mergeCell ref="A87:A98"/>
  </mergeCells>
  <hyperlinks>
    <hyperlink ref="A137" location="Indice!A1" display="Volver al índice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7"/>
  <sheetViews>
    <sheetView zoomScale="85" zoomScaleNormal="85" workbookViewId="0"/>
  </sheetViews>
  <sheetFormatPr baseColWidth="10" defaultRowHeight="15" x14ac:dyDescent="0.25"/>
  <cols>
    <col min="1" max="7" width="20.7109375" style="1" customWidth="1"/>
    <col min="8" max="16384" width="11.42578125" style="1"/>
  </cols>
  <sheetData>
    <row r="1" spans="1:7" x14ac:dyDescent="0.25">
      <c r="A1" s="5" t="s">
        <v>0</v>
      </c>
      <c r="B1" s="6"/>
    </row>
    <row r="2" spans="1:7" x14ac:dyDescent="0.25">
      <c r="A2" s="5" t="s">
        <v>1</v>
      </c>
      <c r="B2" s="6"/>
    </row>
    <row r="3" spans="1:7" x14ac:dyDescent="0.25">
      <c r="A3" s="5" t="s">
        <v>2</v>
      </c>
      <c r="B3" s="6"/>
    </row>
    <row r="4" spans="1:7" x14ac:dyDescent="0.25">
      <c r="A4" s="5" t="s">
        <v>3</v>
      </c>
      <c r="B4" s="3" t="str">
        <f>+Indice!B4</f>
        <v>Transporte interurbano de pasajeros</v>
      </c>
    </row>
    <row r="5" spans="1:7" x14ac:dyDescent="0.25">
      <c r="A5" s="5" t="s">
        <v>16</v>
      </c>
      <c r="B5" s="1" t="str">
        <f>+Indice!A9</f>
        <v>3.2.2.4</v>
      </c>
    </row>
    <row r="6" spans="1:7" x14ac:dyDescent="0.25">
      <c r="A6" s="5" t="s">
        <v>17</v>
      </c>
      <c r="B6" s="15" t="str">
        <f>+Indice!B9</f>
        <v>Variacion mensual de pasajeros pagos en servicios de ferrocarriles turísticos En porcentaje.</v>
      </c>
    </row>
    <row r="7" spans="1:7" x14ac:dyDescent="0.25">
      <c r="A7" s="5" t="s">
        <v>18</v>
      </c>
      <c r="B7" s="18" t="str">
        <f>+'3.2.2.1'!B7</f>
        <v>CNRT. Información adicional: Wikipedia + SatéliteFerroviario.com.ar</v>
      </c>
    </row>
    <row r="8" spans="1:7" x14ac:dyDescent="0.25">
      <c r="A8" s="5" t="s">
        <v>19</v>
      </c>
      <c r="B8" s="20" t="str">
        <f>+'3.2.2.1'!B8</f>
        <v>enero 2017</v>
      </c>
    </row>
    <row r="9" spans="1:7" x14ac:dyDescent="0.25">
      <c r="A9" s="5" t="s">
        <v>20</v>
      </c>
      <c r="B9" s="20" t="str">
        <f>+'3.2.2.1'!B9</f>
        <v>febrero 2017</v>
      </c>
    </row>
    <row r="10" spans="1:7" x14ac:dyDescent="0.25">
      <c r="A10" s="5"/>
      <c r="B10" s="20"/>
    </row>
    <row r="11" spans="1:7" ht="15.75" thickBot="1" x14ac:dyDescent="0.3"/>
    <row r="12" spans="1:7" ht="42" x14ac:dyDescent="0.25">
      <c r="A12" s="237" t="s">
        <v>21</v>
      </c>
      <c r="B12" s="240" t="s">
        <v>22</v>
      </c>
      <c r="C12" s="204" t="s">
        <v>23</v>
      </c>
      <c r="D12" s="204"/>
      <c r="E12" s="205"/>
      <c r="F12" s="24" t="s">
        <v>24</v>
      </c>
      <c r="G12" s="221" t="s">
        <v>25</v>
      </c>
    </row>
    <row r="13" spans="1:7" ht="25.5" x14ac:dyDescent="0.25">
      <c r="A13" s="238"/>
      <c r="B13" s="241"/>
      <c r="C13" s="210" t="s">
        <v>26</v>
      </c>
      <c r="D13" s="210"/>
      <c r="E13" s="211"/>
      <c r="F13" s="25" t="s">
        <v>27</v>
      </c>
      <c r="G13" s="222"/>
    </row>
    <row r="14" spans="1:7" ht="32.25" thickBot="1" x14ac:dyDescent="0.3">
      <c r="A14" s="239"/>
      <c r="B14" s="242"/>
      <c r="C14" s="27" t="s">
        <v>28</v>
      </c>
      <c r="D14" s="27" t="s">
        <v>29</v>
      </c>
      <c r="E14" s="28" t="s">
        <v>30</v>
      </c>
      <c r="F14" s="29" t="s">
        <v>31</v>
      </c>
      <c r="G14" s="234"/>
    </row>
    <row r="15" spans="1:7" x14ac:dyDescent="0.25">
      <c r="A15" s="235">
        <v>2007</v>
      </c>
      <c r="B15" s="52" t="s">
        <v>32</v>
      </c>
      <c r="C15" s="102" t="s">
        <v>33</v>
      </c>
      <c r="D15" s="101" t="s">
        <v>33</v>
      </c>
      <c r="E15" s="104" t="s">
        <v>33</v>
      </c>
      <c r="F15" s="103" t="s">
        <v>33</v>
      </c>
      <c r="G15" s="145" t="s">
        <v>33</v>
      </c>
    </row>
    <row r="16" spans="1:7" x14ac:dyDescent="0.25">
      <c r="A16" s="224"/>
      <c r="B16" s="53" t="s">
        <v>34</v>
      </c>
      <c r="C16" s="98" t="s">
        <v>33</v>
      </c>
      <c r="D16" s="85" t="s">
        <v>33</v>
      </c>
      <c r="E16" s="105">
        <f>+'3.2.2.3'!E16/'3.2.2.3'!E15-1</f>
        <v>-0.15379623621025307</v>
      </c>
      <c r="F16" s="86" t="s">
        <v>33</v>
      </c>
      <c r="G16" s="146">
        <f>+'3.2.2.3'!G16/'3.2.2.3'!G15-1</f>
        <v>-0.15379623621025307</v>
      </c>
    </row>
    <row r="17" spans="1:7" x14ac:dyDescent="0.25">
      <c r="A17" s="224"/>
      <c r="B17" s="53" t="s">
        <v>35</v>
      </c>
      <c r="C17" s="98" t="s">
        <v>33</v>
      </c>
      <c r="D17" s="85" t="s">
        <v>33</v>
      </c>
      <c r="E17" s="105">
        <f>+'3.2.2.3'!E17/'3.2.2.3'!E16-1</f>
        <v>-0.72239263803680975</v>
      </c>
      <c r="F17" s="86" t="s">
        <v>33</v>
      </c>
      <c r="G17" s="146">
        <f>+'3.2.2.3'!G17/'3.2.2.3'!G16-1</f>
        <v>-0.72239263803680975</v>
      </c>
    </row>
    <row r="18" spans="1:7" x14ac:dyDescent="0.25">
      <c r="A18" s="224"/>
      <c r="B18" s="53" t="s">
        <v>36</v>
      </c>
      <c r="C18" s="98" t="s">
        <v>33</v>
      </c>
      <c r="D18" s="85" t="s">
        <v>33</v>
      </c>
      <c r="E18" s="105">
        <f>+'3.2.2.3'!E18/'3.2.2.3'!E17-1</f>
        <v>0.24079189686924485</v>
      </c>
      <c r="F18" s="86" t="s">
        <v>33</v>
      </c>
      <c r="G18" s="146">
        <f>+'3.2.2.3'!G18/'3.2.2.3'!G17-1</f>
        <v>0.24079189686924485</v>
      </c>
    </row>
    <row r="19" spans="1:7" x14ac:dyDescent="0.25">
      <c r="A19" s="224"/>
      <c r="B19" s="53" t="s">
        <v>37</v>
      </c>
      <c r="C19" s="98" t="s">
        <v>33</v>
      </c>
      <c r="D19" s="85" t="s">
        <v>33</v>
      </c>
      <c r="E19" s="105">
        <f>+'3.2.2.3'!E19/'3.2.2.3'!E18-1</f>
        <v>-0.3257884972170686</v>
      </c>
      <c r="F19" s="86" t="s">
        <v>33</v>
      </c>
      <c r="G19" s="146">
        <f>+'3.2.2.3'!G19/'3.2.2.3'!G18-1</f>
        <v>-0.3257884972170686</v>
      </c>
    </row>
    <row r="20" spans="1:7" x14ac:dyDescent="0.25">
      <c r="A20" s="224"/>
      <c r="B20" s="53" t="s">
        <v>38</v>
      </c>
      <c r="C20" s="98" t="s">
        <v>33</v>
      </c>
      <c r="D20" s="85" t="s">
        <v>33</v>
      </c>
      <c r="E20" s="105">
        <f>+'3.2.2.3'!E20/'3.2.2.3'!E19-1</f>
        <v>-0.60099064391854706</v>
      </c>
      <c r="F20" s="86" t="s">
        <v>33</v>
      </c>
      <c r="G20" s="146">
        <f>+'3.2.2.3'!G20/'3.2.2.3'!G19-1</f>
        <v>-0.60099064391854706</v>
      </c>
    </row>
    <row r="21" spans="1:7" x14ac:dyDescent="0.25">
      <c r="A21" s="224"/>
      <c r="B21" s="53" t="s">
        <v>39</v>
      </c>
      <c r="C21" s="98" t="s">
        <v>33</v>
      </c>
      <c r="D21" s="85" t="s">
        <v>33</v>
      </c>
      <c r="E21" s="105">
        <f>+'3.2.2.3'!E21/'3.2.2.3'!E20-1</f>
        <v>1.4744827586206894</v>
      </c>
      <c r="F21" s="86" t="s">
        <v>33</v>
      </c>
      <c r="G21" s="146">
        <f>+'3.2.2.3'!G21/'3.2.2.3'!G20-1</f>
        <v>1.4744827586206894</v>
      </c>
    </row>
    <row r="22" spans="1:7" x14ac:dyDescent="0.25">
      <c r="A22" s="224"/>
      <c r="B22" s="53" t="s">
        <v>40</v>
      </c>
      <c r="C22" s="98" t="s">
        <v>33</v>
      </c>
      <c r="D22" s="85" t="s">
        <v>33</v>
      </c>
      <c r="E22" s="105">
        <f>+'3.2.2.3'!E22/'3.2.2.3'!E21-1</f>
        <v>-0.26811594202898548</v>
      </c>
      <c r="F22" s="86" t="s">
        <v>33</v>
      </c>
      <c r="G22" s="146">
        <f>+'3.2.2.3'!G22/'3.2.2.3'!G21-1</f>
        <v>-0.26811594202898548</v>
      </c>
    </row>
    <row r="23" spans="1:7" x14ac:dyDescent="0.25">
      <c r="A23" s="224"/>
      <c r="B23" s="53" t="s">
        <v>41</v>
      </c>
      <c r="C23" s="98" t="s">
        <v>33</v>
      </c>
      <c r="D23" s="85" t="s">
        <v>33</v>
      </c>
      <c r="E23" s="105">
        <f>+'3.2.2.3'!E23/'3.2.2.3'!E22-1</f>
        <v>0.67479055597867488</v>
      </c>
      <c r="F23" s="86" t="s">
        <v>33</v>
      </c>
      <c r="G23" s="146">
        <f>+'3.2.2.3'!G23/'3.2.2.3'!G22-1</f>
        <v>0.67479055597867488</v>
      </c>
    </row>
    <row r="24" spans="1:7" x14ac:dyDescent="0.25">
      <c r="A24" s="224"/>
      <c r="B24" s="53" t="s">
        <v>42</v>
      </c>
      <c r="C24" s="98" t="s">
        <v>33</v>
      </c>
      <c r="D24" s="85" t="s">
        <v>33</v>
      </c>
      <c r="E24" s="105">
        <f>+'3.2.2.3'!E24/'3.2.2.3'!E23-1</f>
        <v>0.17871759890859473</v>
      </c>
      <c r="F24" s="86" t="s">
        <v>33</v>
      </c>
      <c r="G24" s="146">
        <f>+'3.2.2.3'!G24/'3.2.2.3'!G23-1</f>
        <v>0.17871759890859473</v>
      </c>
    </row>
    <row r="25" spans="1:7" x14ac:dyDescent="0.25">
      <c r="A25" s="224"/>
      <c r="B25" s="53" t="s">
        <v>43</v>
      </c>
      <c r="C25" s="98" t="s">
        <v>33</v>
      </c>
      <c r="D25" s="85" t="s">
        <v>33</v>
      </c>
      <c r="E25" s="105">
        <f>+'3.2.2.3'!E25/'3.2.2.3'!E24-1</f>
        <v>-2.314814814814814E-2</v>
      </c>
      <c r="F25" s="86" t="s">
        <v>33</v>
      </c>
      <c r="G25" s="146">
        <f>+'3.2.2.3'!G25/'3.2.2.3'!G24-1</f>
        <v>-2.314814814814814E-2</v>
      </c>
    </row>
    <row r="26" spans="1:7" ht="15.75" thickBot="1" x14ac:dyDescent="0.3">
      <c r="A26" s="236"/>
      <c r="B26" s="54" t="s">
        <v>44</v>
      </c>
      <c r="C26" s="99" t="s">
        <v>33</v>
      </c>
      <c r="D26" s="88" t="s">
        <v>33</v>
      </c>
      <c r="E26" s="106">
        <f>+'3.2.2.3'!E26/'3.2.2.3'!E25-1</f>
        <v>-0.15758293838862558</v>
      </c>
      <c r="F26" s="89" t="s">
        <v>33</v>
      </c>
      <c r="G26" s="147">
        <f>+'3.2.2.3'!G26/'3.2.2.3'!G25-1</f>
        <v>-0.15758293838862558</v>
      </c>
    </row>
    <row r="27" spans="1:7" x14ac:dyDescent="0.25">
      <c r="A27" s="235">
        <v>2008</v>
      </c>
      <c r="B27" s="52" t="s">
        <v>32</v>
      </c>
      <c r="C27" s="102" t="s">
        <v>33</v>
      </c>
      <c r="D27" s="101" t="s">
        <v>33</v>
      </c>
      <c r="E27" s="104">
        <f>+'3.2.2.3'!E27/'3.2.2.3'!E26-1</f>
        <v>2.6694796061884669</v>
      </c>
      <c r="F27" s="90" t="s">
        <v>33</v>
      </c>
      <c r="G27" s="145">
        <f>+'3.2.2.3'!G27/'3.2.2.3'!G26-1</f>
        <v>2.6694796061884669</v>
      </c>
    </row>
    <row r="28" spans="1:7" x14ac:dyDescent="0.25">
      <c r="A28" s="224"/>
      <c r="B28" s="53" t="s">
        <v>34</v>
      </c>
      <c r="C28" s="98" t="s">
        <v>33</v>
      </c>
      <c r="D28" s="85" t="s">
        <v>33</v>
      </c>
      <c r="E28" s="105">
        <f>+'3.2.2.3'!E28/'3.2.2.3'!E27-1</f>
        <v>-0.22831225245943532</v>
      </c>
      <c r="F28" s="91" t="s">
        <v>33</v>
      </c>
      <c r="G28" s="146">
        <f>+'3.2.2.3'!G28/'3.2.2.3'!G27-1</f>
        <v>-0.22831225245943532</v>
      </c>
    </row>
    <row r="29" spans="1:7" x14ac:dyDescent="0.25">
      <c r="A29" s="224"/>
      <c r="B29" s="53" t="s">
        <v>35</v>
      </c>
      <c r="C29" s="98" t="s">
        <v>33</v>
      </c>
      <c r="D29" s="85" t="s">
        <v>33</v>
      </c>
      <c r="E29" s="105">
        <f>+'3.2.2.3'!E29/'3.2.2.3'!E28-1</f>
        <v>-0.59701986754966885</v>
      </c>
      <c r="F29" s="91" t="s">
        <v>33</v>
      </c>
      <c r="G29" s="146">
        <f>+'3.2.2.3'!G29/'3.2.2.3'!G28-1</f>
        <v>-0.59701986754966885</v>
      </c>
    </row>
    <row r="30" spans="1:7" x14ac:dyDescent="0.25">
      <c r="A30" s="224"/>
      <c r="B30" s="53" t="s">
        <v>36</v>
      </c>
      <c r="C30" s="98" t="s">
        <v>33</v>
      </c>
      <c r="D30" s="85" t="s">
        <v>33</v>
      </c>
      <c r="E30" s="105">
        <f>+'3.2.2.3'!E30/'3.2.2.3'!E29-1</f>
        <v>-0.43344289235825806</v>
      </c>
      <c r="F30" s="91" t="s">
        <v>33</v>
      </c>
      <c r="G30" s="146">
        <f>+'3.2.2.3'!G30/'3.2.2.3'!G29-1</f>
        <v>-0.43344289235825806</v>
      </c>
    </row>
    <row r="31" spans="1:7" x14ac:dyDescent="0.25">
      <c r="A31" s="224"/>
      <c r="B31" s="53" t="s">
        <v>37</v>
      </c>
      <c r="C31" s="98" t="s">
        <v>33</v>
      </c>
      <c r="D31" s="85" t="s">
        <v>33</v>
      </c>
      <c r="E31" s="105">
        <f>+'3.2.2.3'!E31/'3.2.2.3'!E30-1</f>
        <v>-0.87237128353879623</v>
      </c>
      <c r="F31" s="91" t="s">
        <v>33</v>
      </c>
      <c r="G31" s="146">
        <f>+'3.2.2.3'!G31/'3.2.2.3'!G30-1</f>
        <v>-0.87237128353879623</v>
      </c>
    </row>
    <row r="32" spans="1:7" x14ac:dyDescent="0.25">
      <c r="A32" s="224">
        <v>2008</v>
      </c>
      <c r="B32" s="53" t="s">
        <v>38</v>
      </c>
      <c r="C32" s="98" t="s">
        <v>33</v>
      </c>
      <c r="D32" s="85" t="s">
        <v>33</v>
      </c>
      <c r="E32" s="105">
        <f>+'3.2.2.3'!E32/'3.2.2.3'!E31-1</f>
        <v>0.73295454545454541</v>
      </c>
      <c r="F32" s="91" t="s">
        <v>33</v>
      </c>
      <c r="G32" s="146">
        <f>+'3.2.2.3'!G32/'3.2.2.3'!G31-1</f>
        <v>0.73295454545454541</v>
      </c>
    </row>
    <row r="33" spans="1:7" x14ac:dyDescent="0.25">
      <c r="A33" s="224"/>
      <c r="B33" s="53" t="s">
        <v>39</v>
      </c>
      <c r="C33" s="98" t="s">
        <v>33</v>
      </c>
      <c r="D33" s="85" t="s">
        <v>33</v>
      </c>
      <c r="E33" s="105">
        <f>+'3.2.2.3'!E33/'3.2.2.3'!E32-1</f>
        <v>4.0196721311475407</v>
      </c>
      <c r="F33" s="91" t="s">
        <v>33</v>
      </c>
      <c r="G33" s="146">
        <f>+'3.2.2.3'!G33/'3.2.2.3'!G32-1</f>
        <v>4.0196721311475407</v>
      </c>
    </row>
    <row r="34" spans="1:7" x14ac:dyDescent="0.25">
      <c r="A34" s="224"/>
      <c r="B34" s="53" t="s">
        <v>40</v>
      </c>
      <c r="C34" s="98" t="s">
        <v>33</v>
      </c>
      <c r="D34" s="85" t="s">
        <v>33</v>
      </c>
      <c r="E34" s="105">
        <f>+'3.2.2.3'!E34/'3.2.2.3'!E33-1</f>
        <v>1.0450685826257411E-2</v>
      </c>
      <c r="F34" s="86" t="s">
        <v>33</v>
      </c>
      <c r="G34" s="146">
        <f>+'3.2.2.3'!G34/'3.2.2.3'!G33-1</f>
        <v>0.53886348791639449</v>
      </c>
    </row>
    <row r="35" spans="1:7" x14ac:dyDescent="0.25">
      <c r="A35" s="224"/>
      <c r="B35" s="53" t="s">
        <v>41</v>
      </c>
      <c r="C35" s="98" t="s">
        <v>33</v>
      </c>
      <c r="D35" s="85" t="s">
        <v>33</v>
      </c>
      <c r="E35" s="105">
        <f>+'3.2.2.3'!E35/'3.2.2.3'!E34-1</f>
        <v>-0.1881060116354234</v>
      </c>
      <c r="F35" s="86">
        <f>+'3.2.2.3'!F35/'3.2.2.3'!F34-1</f>
        <v>1.3461063040791101</v>
      </c>
      <c r="G35" s="146">
        <f>+'3.2.2.3'!G35/'3.2.2.3'!G34-1</f>
        <v>0.33870967741935476</v>
      </c>
    </row>
    <row r="36" spans="1:7" x14ac:dyDescent="0.25">
      <c r="A36" s="224"/>
      <c r="B36" s="53" t="s">
        <v>42</v>
      </c>
      <c r="C36" s="98" t="s">
        <v>33</v>
      </c>
      <c r="D36" s="85" t="s">
        <v>33</v>
      </c>
      <c r="E36" s="105">
        <f>+'3.2.2.3'!E36/'3.2.2.3'!E35-1</f>
        <v>9.9522292993630579E-2</v>
      </c>
      <c r="F36" s="86">
        <f>+'3.2.2.3'!F36/'3.2.2.3'!F35-1</f>
        <v>0.19863013698630128</v>
      </c>
      <c r="G36" s="146">
        <f>+'3.2.2.3'!G36/'3.2.2.3'!G35-1</f>
        <v>0.15916296766011406</v>
      </c>
    </row>
    <row r="37" spans="1:7" x14ac:dyDescent="0.25">
      <c r="A37" s="224"/>
      <c r="B37" s="53" t="s">
        <v>43</v>
      </c>
      <c r="C37" s="98" t="s">
        <v>33</v>
      </c>
      <c r="D37" s="85" t="s">
        <v>33</v>
      </c>
      <c r="E37" s="105">
        <f>+'3.2.2.3'!E37/'3.2.2.3'!E36-1</f>
        <v>0.549601737871108</v>
      </c>
      <c r="F37" s="86">
        <f>+'3.2.2.3'!F37/'3.2.2.3'!F36-1</f>
        <v>-0.30065934065934063</v>
      </c>
      <c r="G37" s="146">
        <f>+'3.2.2.3'!G37/'3.2.2.3'!G36-1</f>
        <v>2.0514223194748382E-2</v>
      </c>
    </row>
    <row r="38" spans="1:7" ht="15.75" thickBot="1" x14ac:dyDescent="0.3">
      <c r="A38" s="236"/>
      <c r="B38" s="54" t="s">
        <v>44</v>
      </c>
      <c r="C38" s="99" t="s">
        <v>33</v>
      </c>
      <c r="D38" s="88" t="s">
        <v>33</v>
      </c>
      <c r="E38" s="106">
        <f>+'3.2.2.3'!E38/'3.2.2.3'!E37-1</f>
        <v>-0.33457943925233646</v>
      </c>
      <c r="F38" s="89">
        <f>+'3.2.2.3'!F38/'3.2.2.3'!F37-1</f>
        <v>-1</v>
      </c>
      <c r="G38" s="147">
        <f>+'3.2.2.3'!G38/'3.2.2.3'!G37-1</f>
        <v>-0.61833288662556951</v>
      </c>
    </row>
    <row r="39" spans="1:7" x14ac:dyDescent="0.25">
      <c r="A39" s="235">
        <v>2009</v>
      </c>
      <c r="B39" s="52" t="s">
        <v>32</v>
      </c>
      <c r="C39" s="102" t="s">
        <v>33</v>
      </c>
      <c r="D39" s="101" t="s">
        <v>33</v>
      </c>
      <c r="E39" s="104">
        <f>+'3.2.2.3'!E39/'3.2.2.3'!E38-1</f>
        <v>5.2710674157303368</v>
      </c>
      <c r="F39" s="103" t="s">
        <v>33</v>
      </c>
      <c r="G39" s="145">
        <f>+'3.2.2.3'!G39/'3.2.2.3'!G38-1</f>
        <v>5.2710674157303368</v>
      </c>
    </row>
    <row r="40" spans="1:7" x14ac:dyDescent="0.25">
      <c r="A40" s="224"/>
      <c r="B40" s="53" t="s">
        <v>34</v>
      </c>
      <c r="C40" s="98" t="s">
        <v>33</v>
      </c>
      <c r="D40" s="85" t="s">
        <v>33</v>
      </c>
      <c r="E40" s="105">
        <f>+'3.2.2.3'!E40/'3.2.2.3'!E39-1</f>
        <v>-0.17368421052631577</v>
      </c>
      <c r="F40" s="86" t="s">
        <v>33</v>
      </c>
      <c r="G40" s="146">
        <f>+'3.2.2.3'!G40/'3.2.2.3'!G39-1</f>
        <v>-0.17368421052631577</v>
      </c>
    </row>
    <row r="41" spans="1:7" x14ac:dyDescent="0.25">
      <c r="A41" s="224"/>
      <c r="B41" s="53" t="s">
        <v>35</v>
      </c>
      <c r="C41" s="98" t="s">
        <v>33</v>
      </c>
      <c r="D41" s="85" t="s">
        <v>33</v>
      </c>
      <c r="E41" s="105">
        <f>+'3.2.2.3'!E41/'3.2.2.3'!E40-1</f>
        <v>-0.74630708768125764</v>
      </c>
      <c r="F41" s="86" t="s">
        <v>33</v>
      </c>
      <c r="G41" s="146">
        <f>+'3.2.2.3'!G41/'3.2.2.3'!G40-1</f>
        <v>-0.74630708768125764</v>
      </c>
    </row>
    <row r="42" spans="1:7" x14ac:dyDescent="0.25">
      <c r="A42" s="224"/>
      <c r="B42" s="53" t="s">
        <v>36</v>
      </c>
      <c r="C42" s="98" t="s">
        <v>33</v>
      </c>
      <c r="D42" s="85" t="s">
        <v>33</v>
      </c>
      <c r="E42" s="105">
        <f>+'3.2.2.3'!E42/'3.2.2.3'!E41-1</f>
        <v>-0.11378205128205132</v>
      </c>
      <c r="F42" s="86" t="s">
        <v>33</v>
      </c>
      <c r="G42" s="146">
        <f>+'3.2.2.3'!G42/'3.2.2.3'!G41-1</f>
        <v>-0.11378205128205132</v>
      </c>
    </row>
    <row r="43" spans="1:7" x14ac:dyDescent="0.25">
      <c r="A43" s="224"/>
      <c r="B43" s="53" t="s">
        <v>37</v>
      </c>
      <c r="C43" s="98" t="s">
        <v>33</v>
      </c>
      <c r="D43" s="85" t="s">
        <v>33</v>
      </c>
      <c r="E43" s="105">
        <f>+'3.2.2.3'!E43/'3.2.2.3'!E42-1</f>
        <v>-0.82820976491862575</v>
      </c>
      <c r="F43" s="86" t="s">
        <v>33</v>
      </c>
      <c r="G43" s="146">
        <f>+'3.2.2.3'!G43/'3.2.2.3'!G42-1</f>
        <v>-0.61121157323688968</v>
      </c>
    </row>
    <row r="44" spans="1:7" x14ac:dyDescent="0.25">
      <c r="A44" s="224"/>
      <c r="B44" s="53" t="s">
        <v>38</v>
      </c>
      <c r="C44" s="98" t="s">
        <v>33</v>
      </c>
      <c r="D44" s="85" t="s">
        <v>33</v>
      </c>
      <c r="E44" s="105">
        <f>+'3.2.2.3'!E44/'3.2.2.3'!E43-1</f>
        <v>1.0175438596491229</v>
      </c>
      <c r="F44" s="86">
        <f>+'3.2.2.3'!F44/'3.2.2.3'!F43-1</f>
        <v>0.58055555555555549</v>
      </c>
      <c r="G44" s="146">
        <f>+'3.2.2.3'!G44/'3.2.2.3'!G43-1</f>
        <v>0.77364341085271326</v>
      </c>
    </row>
    <row r="45" spans="1:7" x14ac:dyDescent="0.25">
      <c r="A45" s="224"/>
      <c r="B45" s="53" t="s">
        <v>39</v>
      </c>
      <c r="C45" s="98" t="s">
        <v>33</v>
      </c>
      <c r="D45" s="85" t="s">
        <v>33</v>
      </c>
      <c r="E45" s="105">
        <f>+'3.2.2.3'!E45/'3.2.2.3'!E44-1</f>
        <v>3.1547826086956521</v>
      </c>
      <c r="F45" s="86">
        <f>+'3.2.2.3'!F45/'3.2.2.3'!F44-1</f>
        <v>0.86115992970123023</v>
      </c>
      <c r="G45" s="146">
        <f>+'3.2.2.3'!G45/'3.2.2.3'!G44-1</f>
        <v>2.0139860139860142</v>
      </c>
    </row>
    <row r="46" spans="1:7" x14ac:dyDescent="0.25">
      <c r="A46" s="224"/>
      <c r="B46" s="53" t="s">
        <v>40</v>
      </c>
      <c r="C46" s="98" t="s">
        <v>33</v>
      </c>
      <c r="D46" s="85" t="s">
        <v>33</v>
      </c>
      <c r="E46" s="105">
        <f>+'3.2.2.3'!E46/'3.2.2.3'!E45-1</f>
        <v>-0.66303892842193379</v>
      </c>
      <c r="F46" s="86">
        <f>+'3.2.2.3'!F46/'3.2.2.3'!F45-1</f>
        <v>0.35788479697828146</v>
      </c>
      <c r="G46" s="146">
        <f>+'3.2.2.3'!G46/'3.2.2.3'!G45-1</f>
        <v>-0.34947795823665895</v>
      </c>
    </row>
    <row r="47" spans="1:7" x14ac:dyDescent="0.25">
      <c r="A47" s="224"/>
      <c r="B47" s="53" t="s">
        <v>41</v>
      </c>
      <c r="C47" s="98" t="s">
        <v>33</v>
      </c>
      <c r="D47" s="85" t="s">
        <v>33</v>
      </c>
      <c r="E47" s="105">
        <f>+'3.2.2.3'!E47/'3.2.2.3'!E46-1</f>
        <v>0.15155279503105601</v>
      </c>
      <c r="F47" s="86">
        <f>+'3.2.2.3'!F47/'3.2.2.3'!F46-1</f>
        <v>-0.21349095966620302</v>
      </c>
      <c r="G47" s="146">
        <f>+'3.2.2.3'!G47/'3.2.2.3'!G46-1</f>
        <v>-8.2478823004904167E-2</v>
      </c>
    </row>
    <row r="48" spans="1:7" x14ac:dyDescent="0.25">
      <c r="A48" s="224"/>
      <c r="B48" s="53" t="s">
        <v>42</v>
      </c>
      <c r="C48" s="98" t="s">
        <v>33</v>
      </c>
      <c r="D48" s="85" t="s">
        <v>33</v>
      </c>
      <c r="E48" s="105">
        <f>+'3.2.2.3'!E48/'3.2.2.3'!E47-1</f>
        <v>0.6170442286947142</v>
      </c>
      <c r="F48" s="86">
        <f>+'3.2.2.3'!F48/'3.2.2.3'!F47-1</f>
        <v>-0.21043324491600357</v>
      </c>
      <c r="G48" s="146">
        <f>+'3.2.2.3'!G48/'3.2.2.3'!G47-1</f>
        <v>0.162293488824101</v>
      </c>
    </row>
    <row r="49" spans="1:7" x14ac:dyDescent="0.25">
      <c r="A49" s="224"/>
      <c r="B49" s="53" t="s">
        <v>43</v>
      </c>
      <c r="C49" s="98" t="s">
        <v>33</v>
      </c>
      <c r="D49" s="85" t="s">
        <v>33</v>
      </c>
      <c r="E49" s="105">
        <f>+'3.2.2.3'!E49/'3.2.2.3'!E48-1</f>
        <v>0.14676450967311538</v>
      </c>
      <c r="F49" s="86">
        <f>+'3.2.2.3'!F49/'3.2.2.3'!F48-1</f>
        <v>0.28891377379619265</v>
      </c>
      <c r="G49" s="146">
        <f>+'3.2.2.3'!G49/'3.2.2.3'!G48-1</f>
        <v>0.19983277591973247</v>
      </c>
    </row>
    <row r="50" spans="1:7" ht="15.75" thickBot="1" x14ac:dyDescent="0.3">
      <c r="A50" s="236"/>
      <c r="B50" s="54" t="s">
        <v>44</v>
      </c>
      <c r="C50" s="99" t="s">
        <v>33</v>
      </c>
      <c r="D50" s="88" t="s">
        <v>33</v>
      </c>
      <c r="E50" s="106">
        <f>+'3.2.2.3'!E50/'3.2.2.3'!E49-1</f>
        <v>-0.26003490401396157</v>
      </c>
      <c r="F50" s="89">
        <f>+'3.2.2.3'!F50/'3.2.2.3'!F49-1</f>
        <v>-1</v>
      </c>
      <c r="G50" s="147">
        <f>+'3.2.2.3'!G50/'3.2.2.3'!G49-1</f>
        <v>-0.55679442508710797</v>
      </c>
    </row>
    <row r="51" spans="1:7" x14ac:dyDescent="0.25">
      <c r="A51" s="235">
        <v>2010</v>
      </c>
      <c r="B51" s="52" t="s">
        <v>32</v>
      </c>
      <c r="C51" s="102" t="s">
        <v>33</v>
      </c>
      <c r="D51" s="101" t="s">
        <v>33</v>
      </c>
      <c r="E51" s="104">
        <f>+'3.2.2.3'!E51/'3.2.2.3'!E50-1</f>
        <v>4.7287735849056602</v>
      </c>
      <c r="F51" s="103" t="s">
        <v>33</v>
      </c>
      <c r="G51" s="145">
        <f>+'3.2.2.3'!G51/'3.2.2.3'!G50-1</f>
        <v>4.7287735849056602</v>
      </c>
    </row>
    <row r="52" spans="1:7" x14ac:dyDescent="0.25">
      <c r="A52" s="224"/>
      <c r="B52" s="53" t="s">
        <v>34</v>
      </c>
      <c r="C52" s="98">
        <f>+'3.2.2.3'!C52/'3.2.2.3'!C51-1</f>
        <v>-0.35515301221353091</v>
      </c>
      <c r="D52" s="85" t="s">
        <v>33</v>
      </c>
      <c r="E52" s="105">
        <f>+'3.2.2.3'!E52/'3.2.2.3'!E51-1</f>
        <v>-0.35515301221353091</v>
      </c>
      <c r="F52" s="86" t="s">
        <v>33</v>
      </c>
      <c r="G52" s="146">
        <f>+'3.2.2.3'!G52/'3.2.2.3'!G51-1</f>
        <v>-0.35515301221353091</v>
      </c>
    </row>
    <row r="53" spans="1:7" x14ac:dyDescent="0.25">
      <c r="A53" s="224"/>
      <c r="B53" s="53" t="s">
        <v>35</v>
      </c>
      <c r="C53" s="98">
        <f>+'3.2.2.3'!C53/'3.2.2.3'!C52-1</f>
        <v>-0.60842732496275809</v>
      </c>
      <c r="D53" s="85" t="s">
        <v>33</v>
      </c>
      <c r="E53" s="105">
        <f>+'3.2.2.3'!E53/'3.2.2.3'!E52-1</f>
        <v>-0.60842732496275809</v>
      </c>
      <c r="F53" s="86" t="s">
        <v>33</v>
      </c>
      <c r="G53" s="146">
        <f>+'3.2.2.3'!G53/'3.2.2.3'!G52-1</f>
        <v>-0.52564375399021068</v>
      </c>
    </row>
    <row r="54" spans="1:7" x14ac:dyDescent="0.25">
      <c r="A54" s="224"/>
      <c r="B54" s="53" t="s">
        <v>36</v>
      </c>
      <c r="C54" s="98">
        <f>+'3.2.2.3'!C54/'3.2.2.3'!C53-1</f>
        <v>-0.36956521739130432</v>
      </c>
      <c r="D54" s="85" t="s">
        <v>33</v>
      </c>
      <c r="E54" s="105">
        <f>+'3.2.2.3'!E54/'3.2.2.3'!E53-1</f>
        <v>-0.36956521739130432</v>
      </c>
      <c r="F54" s="86">
        <f>+'3.2.2.3'!F54/'3.2.2.3'!F53-1</f>
        <v>3.3161953727506424</v>
      </c>
      <c r="G54" s="146">
        <f>+'3.2.2.3'!G54/'3.2.2.3'!G53-1</f>
        <v>0.2736653207716464</v>
      </c>
    </row>
    <row r="55" spans="1:7" x14ac:dyDescent="0.25">
      <c r="A55" s="224"/>
      <c r="B55" s="53" t="s">
        <v>37</v>
      </c>
      <c r="C55" s="98">
        <f>+'3.2.2.3'!C55/'3.2.2.3'!C54-1</f>
        <v>-0.53793103448275859</v>
      </c>
      <c r="D55" s="85" t="s">
        <v>33</v>
      </c>
      <c r="E55" s="105">
        <f>+'3.2.2.3'!E55/'3.2.2.3'!E54-1</f>
        <v>-0.53793103448275859</v>
      </c>
      <c r="F55" s="86">
        <f>+'3.2.2.3'!F55/'3.2.2.3'!F54-1</f>
        <v>8.9338892197736719E-2</v>
      </c>
      <c r="G55" s="146">
        <f>+'3.2.2.3'!G55/'3.2.2.3'!G54-1</f>
        <v>-0.16696019725255373</v>
      </c>
    </row>
    <row r="56" spans="1:7" x14ac:dyDescent="0.25">
      <c r="A56" s="224"/>
      <c r="B56" s="53" t="s">
        <v>38</v>
      </c>
      <c r="C56" s="98">
        <f>+'3.2.2.3'!C56/'3.2.2.3'!C55-1</f>
        <v>-0.72761194029850751</v>
      </c>
      <c r="D56" s="85" t="s">
        <v>33</v>
      </c>
      <c r="E56" s="105">
        <f>+'3.2.2.3'!E56/'3.2.2.3'!E55-1</f>
        <v>-0.72761194029850751</v>
      </c>
      <c r="F56" s="86">
        <f>+'3.2.2.3'!F56/'3.2.2.3'!F55-1</f>
        <v>-0.20503007107709126</v>
      </c>
      <c r="G56" s="146">
        <f>+'3.2.2.3'!G56/'3.2.2.3'!G55-1</f>
        <v>-0.32346723044397463</v>
      </c>
    </row>
    <row r="57" spans="1:7" x14ac:dyDescent="0.25">
      <c r="A57" s="224"/>
      <c r="B57" s="53" t="s">
        <v>39</v>
      </c>
      <c r="C57" s="98">
        <f>+'3.2.2.3'!C57/'3.2.2.3'!C56-1</f>
        <v>12.438356164383562</v>
      </c>
      <c r="D57" s="85" t="s">
        <v>33</v>
      </c>
      <c r="E57" s="105">
        <f>+'3.2.2.3'!E57/'3.2.2.3'!E56-1</f>
        <v>12.438356164383562</v>
      </c>
      <c r="F57" s="86">
        <f>+'3.2.2.3'!F57/'3.2.2.3'!F56-1</f>
        <v>1.7503438789546082</v>
      </c>
      <c r="G57" s="146">
        <f>+'3.2.2.3'!G57/'3.2.2.3'!G56-1</f>
        <v>2.725625</v>
      </c>
    </row>
    <row r="58" spans="1:7" x14ac:dyDescent="0.25">
      <c r="A58" s="224"/>
      <c r="B58" s="53" t="s">
        <v>40</v>
      </c>
      <c r="C58" s="98">
        <f>+'3.2.2.3'!C58/'3.2.2.3'!C57-1</f>
        <v>-0.72731906218144748</v>
      </c>
      <c r="D58" s="85" t="s">
        <v>33</v>
      </c>
      <c r="E58" s="105">
        <f>+'3.2.2.3'!E58/'3.2.2.3'!E57-1</f>
        <v>-0.72731906218144748</v>
      </c>
      <c r="F58" s="86">
        <f>+'3.2.2.3'!F58/'3.2.2.3'!F57-1</f>
        <v>-0.45411352838209551</v>
      </c>
      <c r="G58" s="146">
        <f>+'3.2.2.3'!G58/'3.2.2.3'!G57-1</f>
        <v>-0.54403623553095115</v>
      </c>
    </row>
    <row r="59" spans="1:7" x14ac:dyDescent="0.25">
      <c r="A59" s="224"/>
      <c r="B59" s="53" t="s">
        <v>41</v>
      </c>
      <c r="C59" s="98">
        <f>+'3.2.2.3'!C59/'3.2.2.3'!C58-1</f>
        <v>0.37570093457943932</v>
      </c>
      <c r="D59" s="85" t="s">
        <v>33</v>
      </c>
      <c r="E59" s="105">
        <f>+'3.2.2.3'!E59/'3.2.2.3'!E58-1</f>
        <v>0.37570093457943932</v>
      </c>
      <c r="F59" s="86">
        <f>+'3.2.2.3'!F59/'3.2.2.3'!F58-1</f>
        <v>3.5730645900137414E-2</v>
      </c>
      <c r="G59" s="146">
        <f>+'3.2.2.3'!G59/'3.2.2.3'!G58-1</f>
        <v>0.10264900662251653</v>
      </c>
    </row>
    <row r="60" spans="1:7" x14ac:dyDescent="0.25">
      <c r="A60" s="224"/>
      <c r="B60" s="53" t="s">
        <v>42</v>
      </c>
      <c r="C60" s="98">
        <f>+'3.2.2.3'!C60/'3.2.2.3'!C59-1</f>
        <v>0.19021739130434789</v>
      </c>
      <c r="D60" s="85" t="s">
        <v>33</v>
      </c>
      <c r="E60" s="105">
        <f>+'3.2.2.3'!E60/'3.2.2.3'!E59-1</f>
        <v>0.19021739130434789</v>
      </c>
      <c r="F60" s="86">
        <f>+'3.2.2.3'!F60/'3.2.2.3'!F59-1</f>
        <v>0.28704113224237071</v>
      </c>
      <c r="G60" s="146">
        <f>+'3.2.2.3'!G60/'3.2.2.3'!G59-1</f>
        <v>0.26326326326326321</v>
      </c>
    </row>
    <row r="61" spans="1:7" x14ac:dyDescent="0.25">
      <c r="A61" s="224"/>
      <c r="B61" s="53" t="s">
        <v>43</v>
      </c>
      <c r="C61" s="98">
        <f>+'3.2.2.3'!C61/'3.2.2.3'!C60-1</f>
        <v>1.0296803652968038</v>
      </c>
      <c r="D61" s="85" t="s">
        <v>33</v>
      </c>
      <c r="E61" s="105">
        <f>+'3.2.2.3'!E61/'3.2.2.3'!E60-1</f>
        <v>1.0296803652968038</v>
      </c>
      <c r="F61" s="86">
        <f>+'3.2.2.3'!F61/'3.2.2.3'!F60-1</f>
        <v>-0.26426116838487967</v>
      </c>
      <c r="G61" s="146">
        <f>+'3.2.2.3'!G61/'3.2.2.3'!G60-1</f>
        <v>3.512942419440046E-2</v>
      </c>
    </row>
    <row r="62" spans="1:7" ht="15.75" thickBot="1" x14ac:dyDescent="0.3">
      <c r="A62" s="236"/>
      <c r="B62" s="54" t="s">
        <v>44</v>
      </c>
      <c r="C62" s="99">
        <f>+'3.2.2.3'!C62/'3.2.2.3'!C61-1</f>
        <v>-0.2845894263217098</v>
      </c>
      <c r="D62" s="88" t="s">
        <v>33</v>
      </c>
      <c r="E62" s="106">
        <f>+'3.2.2.3'!E62/'3.2.2.3'!E61-1</f>
        <v>-0.2845894263217098</v>
      </c>
      <c r="F62" s="89">
        <f>+'3.2.2.3'!F62/'3.2.2.3'!F61-1</f>
        <v>-0.83325548808967775</v>
      </c>
      <c r="G62" s="147">
        <f>+'3.2.2.3'!G62/'3.2.2.3'!G61-1</f>
        <v>-0.58433273794335294</v>
      </c>
    </row>
    <row r="63" spans="1:7" x14ac:dyDescent="0.25">
      <c r="A63" s="235">
        <v>2011</v>
      </c>
      <c r="B63" s="52" t="s">
        <v>32</v>
      </c>
      <c r="C63" s="102">
        <f>+'3.2.2.3'!C63/'3.2.2.3'!C62-1</f>
        <v>4.949685534591195</v>
      </c>
      <c r="D63" s="92" t="s">
        <v>33</v>
      </c>
      <c r="E63" s="104">
        <f>+'3.2.2.3'!E63/'3.2.2.3'!E62-1</f>
        <v>6.3301886792452828</v>
      </c>
      <c r="F63" s="103">
        <f>+'3.2.2.3'!F63/'3.2.2.3'!F62-1</f>
        <v>-1</v>
      </c>
      <c r="G63" s="145">
        <f>+'3.2.2.3'!G63/'3.2.2.3'!G62-1</f>
        <v>4.7237569060773481</v>
      </c>
    </row>
    <row r="64" spans="1:7" x14ac:dyDescent="0.25">
      <c r="A64" s="224"/>
      <c r="B64" s="53" t="s">
        <v>34</v>
      </c>
      <c r="C64" s="98">
        <f>+'3.2.2.3'!C64/'3.2.2.3'!C63-1</f>
        <v>-0.38398520084566601</v>
      </c>
      <c r="D64" s="85">
        <f>+'3.2.2.3'!D64/'3.2.2.3'!D63-1</f>
        <v>0.48291571753986329</v>
      </c>
      <c r="E64" s="105">
        <f>+'3.2.2.3'!E64/'3.2.2.3'!E63-1</f>
        <v>-0.22072072072072069</v>
      </c>
      <c r="F64" s="86" t="s">
        <v>33</v>
      </c>
      <c r="G64" s="146">
        <f>+'3.2.2.3'!G64/'3.2.2.3'!G63-1</f>
        <v>-0.22072072072072069</v>
      </c>
    </row>
    <row r="65" spans="1:7" x14ac:dyDescent="0.25">
      <c r="A65" s="224"/>
      <c r="B65" s="53" t="s">
        <v>35</v>
      </c>
      <c r="C65" s="98">
        <f>+'3.2.2.3'!C65/'3.2.2.3'!C64-1</f>
        <v>-0.5358215358215358</v>
      </c>
      <c r="D65" s="85">
        <f>+'3.2.2.3'!D65/'3.2.2.3'!D64-1</f>
        <v>-0.82718894009216593</v>
      </c>
      <c r="E65" s="105">
        <f>+'3.2.2.3'!E65/'3.2.2.3'!E64-1</f>
        <v>-0.64024222405725295</v>
      </c>
      <c r="F65" s="86" t="s">
        <v>33</v>
      </c>
      <c r="G65" s="146">
        <f>+'3.2.2.3'!G65/'3.2.2.3'!G64-1</f>
        <v>-0.64024222405725295</v>
      </c>
    </row>
    <row r="66" spans="1:7" x14ac:dyDescent="0.25">
      <c r="A66" s="224"/>
      <c r="B66" s="53" t="s">
        <v>36</v>
      </c>
      <c r="C66" s="98">
        <f>+'3.2.2.3'!C66/'3.2.2.3'!C65-1</f>
        <v>-0.46210720887245837</v>
      </c>
      <c r="D66" s="85">
        <f>+'3.2.2.3'!D66/'3.2.2.3'!D65-1</f>
        <v>-0.54444444444444451</v>
      </c>
      <c r="E66" s="105">
        <f>+'3.2.2.3'!E66/'3.2.2.3'!E65-1</f>
        <v>-0.47628156082631978</v>
      </c>
      <c r="F66" s="86" t="s">
        <v>33</v>
      </c>
      <c r="G66" s="146">
        <f>+'3.2.2.3'!G66/'3.2.2.3'!G65-1</f>
        <v>0.57077276205049743</v>
      </c>
    </row>
    <row r="67" spans="1:7" x14ac:dyDescent="0.25">
      <c r="A67" s="224"/>
      <c r="B67" s="53" t="s">
        <v>37</v>
      </c>
      <c r="C67" s="98">
        <f>+'3.2.2.3'!C67/'3.2.2.3'!C66-1</f>
        <v>-1</v>
      </c>
      <c r="D67" s="85">
        <f>+'3.2.2.3'!D67/'3.2.2.3'!D66-1</f>
        <v>-1</v>
      </c>
      <c r="E67" s="105">
        <f>+'3.2.2.3'!E67/'3.2.2.3'!E66-1</f>
        <v>-1</v>
      </c>
      <c r="F67" s="86">
        <f>+'3.2.2.3'!F67/'3.2.2.3'!F66-1</f>
        <v>-0.36317135549872126</v>
      </c>
      <c r="G67" s="146">
        <f>+'3.2.2.3'!G67/'3.2.2.3'!G66-1</f>
        <v>-0.57549926936190943</v>
      </c>
    </row>
    <row r="68" spans="1:7" x14ac:dyDescent="0.25">
      <c r="A68" s="224">
        <v>2011</v>
      </c>
      <c r="B68" s="53" t="s">
        <v>38</v>
      </c>
      <c r="C68" s="98" t="s">
        <v>33</v>
      </c>
      <c r="D68" s="85" t="s">
        <v>33</v>
      </c>
      <c r="E68" s="105" t="s">
        <v>33</v>
      </c>
      <c r="F68" s="86">
        <f>+'3.2.2.3'!F68/'3.2.2.3'!F67-1</f>
        <v>8.032128514056236E-2</v>
      </c>
      <c r="G68" s="146">
        <f>+'3.2.2.3'!G68/'3.2.2.3'!G67-1</f>
        <v>8.032128514056236E-2</v>
      </c>
    </row>
    <row r="69" spans="1:7" x14ac:dyDescent="0.25">
      <c r="A69" s="224"/>
      <c r="B69" s="53" t="s">
        <v>39</v>
      </c>
      <c r="C69" s="98" t="s">
        <v>33</v>
      </c>
      <c r="D69" s="85" t="s">
        <v>33</v>
      </c>
      <c r="E69" s="105" t="s">
        <v>33</v>
      </c>
      <c r="F69" s="86">
        <f>+'3.2.2.3'!F69/'3.2.2.3'!F68-1</f>
        <v>1.806160382368561</v>
      </c>
      <c r="G69" s="146">
        <f>+'3.2.2.3'!G69/'3.2.2.3'!G68-1</f>
        <v>1.806160382368561</v>
      </c>
    </row>
    <row r="70" spans="1:7" x14ac:dyDescent="0.25">
      <c r="A70" s="224"/>
      <c r="B70" s="53" t="s">
        <v>40</v>
      </c>
      <c r="C70" s="98" t="s">
        <v>33</v>
      </c>
      <c r="D70" s="85" t="s">
        <v>33</v>
      </c>
      <c r="E70" s="105" t="s">
        <v>33</v>
      </c>
      <c r="F70" s="86">
        <f>+'3.2.2.3'!F70/'3.2.2.3'!F69-1</f>
        <v>-0.5628311884935655</v>
      </c>
      <c r="G70" s="146">
        <f>+'3.2.2.3'!G70/'3.2.2.3'!G69-1</f>
        <v>-0.51835730507191524</v>
      </c>
    </row>
    <row r="71" spans="1:7" x14ac:dyDescent="0.25">
      <c r="A71" s="224"/>
      <c r="B71" s="53" t="s">
        <v>41</v>
      </c>
      <c r="C71" s="98">
        <f>+'3.2.2.3'!C71/'3.2.2.3'!C70-1</f>
        <v>0.31063829787234032</v>
      </c>
      <c r="D71" s="85" t="s">
        <v>33</v>
      </c>
      <c r="E71" s="105">
        <f>+'3.2.2.3'!E71/'3.2.2.3'!E70-1</f>
        <v>0.31063829787234032</v>
      </c>
      <c r="F71" s="86">
        <f>+'3.2.2.3'!F71/'3.2.2.3'!F70-1</f>
        <v>0.16450216450216448</v>
      </c>
      <c r="G71" s="146">
        <f>+'3.2.2.3'!G71/'3.2.2.3'!G70-1</f>
        <v>0.17799607072691548</v>
      </c>
    </row>
    <row r="72" spans="1:7" x14ac:dyDescent="0.25">
      <c r="A72" s="224"/>
      <c r="B72" s="53" t="s">
        <v>42</v>
      </c>
      <c r="C72" s="98">
        <f>+'3.2.2.3'!C72/'3.2.2.3'!C71-1</f>
        <v>2.4448051948051948</v>
      </c>
      <c r="D72" s="85" t="s">
        <v>33</v>
      </c>
      <c r="E72" s="105">
        <f>+'3.2.2.3'!E72/'3.2.2.3'!E71-1</f>
        <v>2.4448051948051948</v>
      </c>
      <c r="F72" s="86">
        <f>+'3.2.2.3'!F72/'3.2.2.3'!F71-1</f>
        <v>1.0408921933085402E-2</v>
      </c>
      <c r="G72" s="146">
        <f>+'3.2.2.3'!G72/'3.2.2.3'!G71-1</f>
        <v>0.26050700466977994</v>
      </c>
    </row>
    <row r="73" spans="1:7" x14ac:dyDescent="0.25">
      <c r="A73" s="224"/>
      <c r="B73" s="53" t="s">
        <v>43</v>
      </c>
      <c r="C73" s="98">
        <f>+'3.2.2.3'!C73/'3.2.2.3'!C72-1</f>
        <v>0.14985862393967952</v>
      </c>
      <c r="D73" s="85" t="s">
        <v>33</v>
      </c>
      <c r="E73" s="105">
        <f>+'3.2.2.3'!E73/'3.2.2.3'!E72-1</f>
        <v>0.14985862393967952</v>
      </c>
      <c r="F73" s="86">
        <f>+'3.2.2.3'!F73/'3.2.2.3'!F72-1</f>
        <v>-0.15967623252391461</v>
      </c>
      <c r="G73" s="146">
        <f>+'3.2.2.3'!G73/'3.2.2.3'!G72-1</f>
        <v>-7.2770574225985762E-2</v>
      </c>
    </row>
    <row r="74" spans="1:7" ht="15.75" thickBot="1" x14ac:dyDescent="0.3">
      <c r="A74" s="236"/>
      <c r="B74" s="54" t="s">
        <v>44</v>
      </c>
      <c r="C74" s="99">
        <f>+'3.2.2.3'!C74/'3.2.2.3'!C73-1</f>
        <v>-0.37540983606557377</v>
      </c>
      <c r="D74" s="88" t="s">
        <v>33</v>
      </c>
      <c r="E74" s="106">
        <f>+'3.2.2.3'!E74/'3.2.2.3'!E73-1</f>
        <v>-0.27459016393442626</v>
      </c>
      <c r="F74" s="89">
        <f>+'3.2.2.3'!F74/'3.2.2.3'!F73-1</f>
        <v>-0.79159369527145362</v>
      </c>
      <c r="G74" s="147">
        <f>+'3.2.2.3'!G74/'3.2.2.3'!G73-1</f>
        <v>-0.61158675799086759</v>
      </c>
    </row>
    <row r="75" spans="1:7" x14ac:dyDescent="0.25">
      <c r="A75" s="235">
        <v>2012</v>
      </c>
      <c r="B75" s="52" t="s">
        <v>32</v>
      </c>
      <c r="C75" s="102">
        <f>+'3.2.2.3'!C75/'3.2.2.3'!C74-1</f>
        <v>5.6272965879265096</v>
      </c>
      <c r="D75" s="101">
        <f>+'3.2.2.3'!D75/'3.2.2.3'!D74-1</f>
        <v>7.9918699186991873</v>
      </c>
      <c r="E75" s="104">
        <f>+'3.2.2.3'!E75/'3.2.2.3'!E74-1</f>
        <v>5.9559322033898301</v>
      </c>
      <c r="F75" s="103">
        <f>+'3.2.2.3'!F75/'3.2.2.3'!F74-1</f>
        <v>-1</v>
      </c>
      <c r="G75" s="145">
        <f>+'3.2.2.3'!G75/'3.2.2.3'!G74-1</f>
        <v>3.523144746509919</v>
      </c>
    </row>
    <row r="76" spans="1:7" x14ac:dyDescent="0.25">
      <c r="A76" s="224"/>
      <c r="B76" s="53" t="s">
        <v>34</v>
      </c>
      <c r="C76" s="98">
        <f>+'3.2.2.3'!C76/'3.2.2.3'!C75-1</f>
        <v>-0.27801980198019804</v>
      </c>
      <c r="D76" s="85">
        <f>+'3.2.2.3'!D76/'3.2.2.3'!D75-1</f>
        <v>-0.32730560578661849</v>
      </c>
      <c r="E76" s="105">
        <f>+'3.2.2.3'!E76/'3.2.2.3'!E75-1</f>
        <v>-0.28687459389213776</v>
      </c>
      <c r="F76" s="86" t="s">
        <v>33</v>
      </c>
      <c r="G76" s="146">
        <f>+'3.2.2.3'!G76/'3.2.2.3'!G75-1</f>
        <v>-0.28687459389213776</v>
      </c>
    </row>
    <row r="77" spans="1:7" x14ac:dyDescent="0.25">
      <c r="A77" s="224"/>
      <c r="B77" s="53" t="s">
        <v>35</v>
      </c>
      <c r="C77" s="98">
        <f>+'3.2.2.3'!C77/'3.2.2.3'!C76-1</f>
        <v>-0.69336258913878224</v>
      </c>
      <c r="D77" s="85">
        <f>+'3.2.2.3'!D77/'3.2.2.3'!D76-1</f>
        <v>-0.95564516129032262</v>
      </c>
      <c r="E77" s="105">
        <f>+'3.2.2.3'!E77/'3.2.2.3'!E76-1</f>
        <v>-0.73781321184510251</v>
      </c>
      <c r="F77" s="86" t="s">
        <v>33</v>
      </c>
      <c r="G77" s="146">
        <f>+'3.2.2.3'!G77/'3.2.2.3'!G76-1</f>
        <v>-0.63029612756264242</v>
      </c>
    </row>
    <row r="78" spans="1:7" x14ac:dyDescent="0.25">
      <c r="A78" s="224"/>
      <c r="B78" s="53" t="s">
        <v>36</v>
      </c>
      <c r="C78" s="98">
        <f>+'3.2.2.3'!C78/'3.2.2.3'!C77-1</f>
        <v>7.5134168157424019E-2</v>
      </c>
      <c r="D78" s="85">
        <f>+'3.2.2.3'!D78/'3.2.2.3'!D77-1</f>
        <v>5.2121212121212119</v>
      </c>
      <c r="E78" s="105">
        <f>+'3.2.2.3'!E78/'3.2.2.3'!E77-1</f>
        <v>0.22241529105125979</v>
      </c>
      <c r="F78" s="86">
        <f>+'3.2.2.3'!F78/'3.2.2.3'!F77-1</f>
        <v>2.9046610169491527</v>
      </c>
      <c r="G78" s="146">
        <f>+'3.2.2.3'!G78/'3.2.2.3'!G77-1</f>
        <v>1.0024645717806533</v>
      </c>
    </row>
    <row r="79" spans="1:7" x14ac:dyDescent="0.25">
      <c r="A79" s="224"/>
      <c r="B79" s="53" t="s">
        <v>37</v>
      </c>
      <c r="C79" s="98">
        <f>+'3.2.2.3'!C79/'3.2.2.3'!C78-1</f>
        <v>-0.6156405990016639</v>
      </c>
      <c r="D79" s="85">
        <f>+'3.2.2.3'!D79/'3.2.2.3'!D78-1</f>
        <v>-1</v>
      </c>
      <c r="E79" s="105">
        <f>+'3.2.2.3'!E79/'3.2.2.3'!E78-1</f>
        <v>-0.67164179104477606</v>
      </c>
      <c r="F79" s="86">
        <f>+'3.2.2.3'!F79/'3.2.2.3'!F78-1</f>
        <v>-0.22788931090613129</v>
      </c>
      <c r="G79" s="146">
        <f>+'3.2.2.3'!G79/'3.2.2.3'!G78-1</f>
        <v>-0.42000000000000004</v>
      </c>
    </row>
    <row r="80" spans="1:7" x14ac:dyDescent="0.25">
      <c r="A80" s="224">
        <v>2011</v>
      </c>
      <c r="B80" s="53" t="s">
        <v>38</v>
      </c>
      <c r="C80" s="98">
        <f>+'3.2.2.3'!C80/'3.2.2.3'!C79-1</f>
        <v>-0.722943722943723</v>
      </c>
      <c r="D80" s="85" t="s">
        <v>33</v>
      </c>
      <c r="E80" s="105">
        <f>+'3.2.2.3'!E80/'3.2.2.3'!E79-1</f>
        <v>-0.722943722943723</v>
      </c>
      <c r="F80" s="86">
        <f>+'3.2.2.3'!F80/'3.2.2.3'!F79-1</f>
        <v>-0.11595221363316932</v>
      </c>
      <c r="G80" s="146">
        <f>+'3.2.2.3'!G80/'3.2.2.3'!G79-1</f>
        <v>-0.2647214854111406</v>
      </c>
    </row>
    <row r="81" spans="1:7" x14ac:dyDescent="0.25">
      <c r="A81" s="224"/>
      <c r="B81" s="53" t="s">
        <v>39</v>
      </c>
      <c r="C81" s="98">
        <f>+'3.2.2.3'!C81/'3.2.2.3'!C80-1</f>
        <v>16.65625</v>
      </c>
      <c r="D81" s="85" t="s">
        <v>33</v>
      </c>
      <c r="E81" s="105">
        <f>+'3.2.2.3'!E81/'3.2.2.3'!E80-1</f>
        <v>18.1484375</v>
      </c>
      <c r="F81" s="86">
        <f>+'3.2.2.3'!F81/'3.2.2.3'!F80-1</f>
        <v>2.2678855325914151</v>
      </c>
      <c r="G81" s="146">
        <f>+'3.2.2.3'!G81/'3.2.2.3'!G80-1</f>
        <v>3.7344877344877343</v>
      </c>
    </row>
    <row r="82" spans="1:7" x14ac:dyDescent="0.25">
      <c r="A82" s="224"/>
      <c r="B82" s="53" t="s">
        <v>40</v>
      </c>
      <c r="C82" s="98">
        <f>+'3.2.2.3'!C82/'3.2.2.3'!C81-1</f>
        <v>-0.77345132743362832</v>
      </c>
      <c r="D82" s="85">
        <f>+'3.2.2.3'!D82/'3.2.2.3'!D81-1</f>
        <v>-0.94764397905759168</v>
      </c>
      <c r="E82" s="105">
        <f>+'3.2.2.3'!E82/'3.2.2.3'!E81-1</f>
        <v>-0.78702570379436965</v>
      </c>
      <c r="F82" s="86">
        <f>+'3.2.2.3'!F82/'3.2.2.3'!F81-1</f>
        <v>-0.48990513257115054</v>
      </c>
      <c r="G82" s="146">
        <f>+'3.2.2.3'!G82/'3.2.2.3'!G81-1</f>
        <v>-0.60088387686680889</v>
      </c>
    </row>
    <row r="83" spans="1:7" x14ac:dyDescent="0.25">
      <c r="A83" s="224"/>
      <c r="B83" s="53" t="s">
        <v>41</v>
      </c>
      <c r="C83" s="98">
        <f>+'3.2.2.3'!C83/'3.2.2.3'!C82-1</f>
        <v>1.228515625</v>
      </c>
      <c r="D83" s="85">
        <f>+'3.2.2.3'!D83/'3.2.2.3'!D82-1</f>
        <v>2.7</v>
      </c>
      <c r="E83" s="105">
        <f>+'3.2.2.3'!E83/'3.2.2.3'!E82-1</f>
        <v>1.2567049808429118</v>
      </c>
      <c r="F83" s="86">
        <f>+'3.2.2.3'!F83/'3.2.2.3'!F82-1</f>
        <v>-9.9189318073438226E-2</v>
      </c>
      <c r="G83" s="146">
        <f>+'3.2.2.3'!G83/'3.2.2.3'!G82-1</f>
        <v>0.17105765559373798</v>
      </c>
    </row>
    <row r="84" spans="1:7" x14ac:dyDescent="0.25">
      <c r="A84" s="224"/>
      <c r="B84" s="53" t="s">
        <v>42</v>
      </c>
      <c r="C84" s="98">
        <f>+'3.2.2.3'!C84/'3.2.2.3'!C83-1</f>
        <v>0.2594215600350569</v>
      </c>
      <c r="D84" s="85">
        <f>+'3.2.2.3'!D84/'3.2.2.3'!D83-1</f>
        <v>1.810810810810811</v>
      </c>
      <c r="E84" s="105">
        <f>+'3.2.2.3'!E84/'3.2.2.3'!E83-1</f>
        <v>0.30814940577249583</v>
      </c>
      <c r="F84" s="86">
        <f>+'3.2.2.3'!F84/'3.2.2.3'!F83-1</f>
        <v>-0.18528321863419794</v>
      </c>
      <c r="G84" s="146">
        <f>+'3.2.2.3'!G84/'3.2.2.3'!G83-1</f>
        <v>4.2386697098142356E-3</v>
      </c>
    </row>
    <row r="85" spans="1:7" x14ac:dyDescent="0.25">
      <c r="A85" s="224"/>
      <c r="B85" s="53" t="s">
        <v>43</v>
      </c>
      <c r="C85" s="98">
        <f>+'3.2.2.3'!C85/'3.2.2.3'!C84-1</f>
        <v>-1.5309672929714635E-2</v>
      </c>
      <c r="D85" s="85">
        <f>+'3.2.2.3'!D85/'3.2.2.3'!D84-1</f>
        <v>0.17307692307692313</v>
      </c>
      <c r="E85" s="105">
        <f>+'3.2.2.3'!E85/'3.2.2.3'!E84-1</f>
        <v>-2.5957170668396978E-3</v>
      </c>
      <c r="F85" s="86">
        <f>+'3.2.2.3'!F85/'3.2.2.3'!F84-1</f>
        <v>-9.2917478882391213E-2</v>
      </c>
      <c r="G85" s="146">
        <f>+'3.2.2.3'!G85/'3.2.2.3'!G84-1</f>
        <v>-4.7727272727272729E-2</v>
      </c>
    </row>
    <row r="86" spans="1:7" ht="15.75" thickBot="1" x14ac:dyDescent="0.3">
      <c r="A86" s="236"/>
      <c r="B86" s="54" t="s">
        <v>44</v>
      </c>
      <c r="C86" s="99">
        <f>+'3.2.2.3'!C86/'3.2.2.3'!C85-1</f>
        <v>-0.55477031802120136</v>
      </c>
      <c r="D86" s="88">
        <f>+'3.2.2.3'!D86/'3.2.2.3'!D85-1</f>
        <v>0.78688524590163933</v>
      </c>
      <c r="E86" s="106">
        <f>+'3.2.2.3'!E86/'3.2.2.3'!E85-1</f>
        <v>-0.44827586206896552</v>
      </c>
      <c r="F86" s="89">
        <f>+'3.2.2.3'!F86/'3.2.2.3'!F85-1</f>
        <v>-0.88753581661891112</v>
      </c>
      <c r="G86" s="147">
        <f>+'3.2.2.3'!G86/'3.2.2.3'!G85-1</f>
        <v>-0.65734742584384587</v>
      </c>
    </row>
    <row r="87" spans="1:7" x14ac:dyDescent="0.25">
      <c r="A87" s="235">
        <v>2013</v>
      </c>
      <c r="B87" s="52" t="s">
        <v>32</v>
      </c>
      <c r="C87" s="102">
        <f>+'3.2.2.3'!C87/'3.2.2.3'!C86-1</f>
        <v>-1</v>
      </c>
      <c r="D87" s="101">
        <f>+'3.2.2.3'!D87/'3.2.2.3'!D86-1</f>
        <v>10.31651376146789</v>
      </c>
      <c r="E87" s="104">
        <f>+'3.2.2.3'!E87/'3.2.2.3'!E86-1</f>
        <v>1.9091981132075473</v>
      </c>
      <c r="F87" s="103">
        <f>+'3.2.2.3'!F87/'3.2.2.3'!F86-1</f>
        <v>-1</v>
      </c>
      <c r="G87" s="145">
        <f>+'3.2.2.3'!G87/'3.2.2.3'!G86-1</f>
        <v>1.454726368159204</v>
      </c>
    </row>
    <row r="88" spans="1:7" x14ac:dyDescent="0.25">
      <c r="A88" s="224"/>
      <c r="B88" s="53" t="s">
        <v>34</v>
      </c>
      <c r="C88" s="98" t="s">
        <v>33</v>
      </c>
      <c r="D88" s="85">
        <f>+'3.2.2.3'!D88/'3.2.2.3'!D87-1</f>
        <v>-0.20145926226185651</v>
      </c>
      <c r="E88" s="105">
        <f>+'3.2.2.3'!E88/'3.2.2.3'!E87-1</f>
        <v>1.5022294284556139</v>
      </c>
      <c r="F88" s="86" t="s">
        <v>33</v>
      </c>
      <c r="G88" s="146">
        <f>+'3.2.2.3'!G88/'3.2.2.3'!G87-1</f>
        <v>1.5022294284556139</v>
      </c>
    </row>
    <row r="89" spans="1:7" x14ac:dyDescent="0.25">
      <c r="A89" s="224"/>
      <c r="B89" s="53" t="s">
        <v>35</v>
      </c>
      <c r="C89" s="98">
        <f>+'3.2.2.3'!C89/'3.2.2.3'!C88-1</f>
        <v>-0.70402093742564831</v>
      </c>
      <c r="D89" s="85">
        <f>+'3.2.2.3'!D89/'3.2.2.3'!D88-1</f>
        <v>-0.70812182741116758</v>
      </c>
      <c r="E89" s="105">
        <f>+'3.2.2.3'!E89/'3.2.2.3'!E88-1</f>
        <v>-0.70532966142880293</v>
      </c>
      <c r="F89" s="86" t="s">
        <v>33</v>
      </c>
      <c r="G89" s="146">
        <f>+'3.2.2.3'!G89/'3.2.2.3'!G88-1</f>
        <v>-0.5849667908634375</v>
      </c>
    </row>
    <row r="90" spans="1:7" x14ac:dyDescent="0.25">
      <c r="A90" s="224"/>
      <c r="B90" s="53" t="s">
        <v>36</v>
      </c>
      <c r="C90" s="98">
        <f>+'3.2.2.3'!C90/'3.2.2.3'!C89-1</f>
        <v>-4.1800643086816747E-2</v>
      </c>
      <c r="D90" s="85">
        <f>+'3.2.2.3'!D90/'3.2.2.3'!D89-1</f>
        <v>-0.55130434782608695</v>
      </c>
      <c r="E90" s="105">
        <f>+'3.2.2.3'!E90/'3.2.2.3'!E89-1</f>
        <v>-0.20285871357888952</v>
      </c>
      <c r="F90" s="86">
        <f>+'3.2.2.3'!F90/'3.2.2.3'!F89-1</f>
        <v>0.32032301480484526</v>
      </c>
      <c r="G90" s="146">
        <f>+'3.2.2.3'!G90/'3.2.2.3'!G89-1</f>
        <v>-5.1131928181108455E-2</v>
      </c>
    </row>
    <row r="91" spans="1:7" x14ac:dyDescent="0.25">
      <c r="A91" s="224"/>
      <c r="B91" s="53" t="s">
        <v>37</v>
      </c>
      <c r="C91" s="98">
        <f>+'3.2.2.3'!C91/'3.2.2.3'!C90-1</f>
        <v>-0.63003355704697994</v>
      </c>
      <c r="D91" s="85">
        <f>+'3.2.2.3'!D91/'3.2.2.3'!D90-1</f>
        <v>-1</v>
      </c>
      <c r="E91" s="105">
        <f>+'3.2.2.3'!E91/'3.2.2.3'!E90-1</f>
        <v>-0.69586206896551728</v>
      </c>
      <c r="F91" s="86">
        <f>+'3.2.2.3'!F91/'3.2.2.3'!F90-1</f>
        <v>-0.17125382262996947</v>
      </c>
      <c r="G91" s="146">
        <f>+'3.2.2.3'!G91/'3.2.2.3'!G90-1</f>
        <v>-0.48416289592760176</v>
      </c>
    </row>
    <row r="92" spans="1:7" x14ac:dyDescent="0.25">
      <c r="A92" s="224">
        <v>2011</v>
      </c>
      <c r="B92" s="53" t="s">
        <v>38</v>
      </c>
      <c r="C92" s="98">
        <f>+'3.2.2.3'!C92/'3.2.2.3'!C91-1</f>
        <v>0.12698412698412698</v>
      </c>
      <c r="D92" s="85" t="s">
        <v>33</v>
      </c>
      <c r="E92" s="105">
        <f>+'3.2.2.3'!E92/'3.2.2.3'!E91-1</f>
        <v>0.22448979591836737</v>
      </c>
      <c r="F92" s="86">
        <f>+'3.2.2.3'!F92/'3.2.2.3'!F91-1</f>
        <v>0.20049200492004915</v>
      </c>
      <c r="G92" s="146">
        <f>+'3.2.2.3'!G92/'3.2.2.3'!G91-1</f>
        <v>0.20893141945773519</v>
      </c>
    </row>
    <row r="93" spans="1:7" x14ac:dyDescent="0.25">
      <c r="A93" s="224"/>
      <c r="B93" s="53" t="s">
        <v>39</v>
      </c>
      <c r="C93" s="98">
        <f>+'3.2.2.3'!C93/'3.2.2.3'!C92-1</f>
        <v>3.2635814889336014</v>
      </c>
      <c r="D93" s="85">
        <f>+'3.2.2.3'!D93/'3.2.2.3'!D92-1</f>
        <v>5.7674418604651159</v>
      </c>
      <c r="E93" s="105">
        <f>+'3.2.2.3'!E93/'3.2.2.3'!E92-1</f>
        <v>3.4629629629629628</v>
      </c>
      <c r="F93" s="86">
        <f>+'3.2.2.3'!F93/'3.2.2.3'!F92-1</f>
        <v>3.0040983606557381</v>
      </c>
      <c r="G93" s="146">
        <f>+'3.2.2.3'!G93/'3.2.2.3'!G92-1</f>
        <v>3.1675461741424806</v>
      </c>
    </row>
    <row r="94" spans="1:7" x14ac:dyDescent="0.25">
      <c r="A94" s="224"/>
      <c r="B94" s="53" t="s">
        <v>40</v>
      </c>
      <c r="C94" s="98">
        <f>+'3.2.2.3'!C94/'3.2.2.3'!C93-1</f>
        <v>-0.70268994808872109</v>
      </c>
      <c r="D94" s="85">
        <f>+'3.2.2.3'!D94/'3.2.2.3'!D93-1</f>
        <v>-1</v>
      </c>
      <c r="E94" s="105">
        <f>+'3.2.2.3'!E94/'3.2.2.3'!E93-1</f>
        <v>-0.7385892116182573</v>
      </c>
      <c r="F94" s="86">
        <f>+'3.2.2.3'!F94/'3.2.2.3'!F93-1</f>
        <v>-0.64201637666325484</v>
      </c>
      <c r="G94" s="146">
        <f>+'3.2.2.3'!G94/'3.2.2.3'!G93-1</f>
        <v>-0.67885406774295665</v>
      </c>
    </row>
    <row r="95" spans="1:7" x14ac:dyDescent="0.25">
      <c r="A95" s="224"/>
      <c r="B95" s="53" t="s">
        <v>41</v>
      </c>
      <c r="C95" s="98">
        <f>+'3.2.2.3'!C95/'3.2.2.3'!C94-1</f>
        <v>0.78730158730158739</v>
      </c>
      <c r="D95" s="85" t="s">
        <v>33</v>
      </c>
      <c r="E95" s="105">
        <f>+'3.2.2.3'!E95/'3.2.2.3'!E94-1</f>
        <v>0.88888888888888884</v>
      </c>
      <c r="F95" s="86">
        <f>+'3.2.2.3'!F95/'3.2.2.3'!F94-1</f>
        <v>1.2151536812008645E-2</v>
      </c>
      <c r="G95" s="146">
        <f>+'3.2.2.3'!G95/'3.2.2.3'!G94-1</f>
        <v>0.28437654016757019</v>
      </c>
    </row>
    <row r="96" spans="1:7" x14ac:dyDescent="0.25">
      <c r="A96" s="224"/>
      <c r="B96" s="53" t="s">
        <v>42</v>
      </c>
      <c r="C96" s="98">
        <f>+'3.2.2.3'!C96/'3.2.2.3'!C95-1</f>
        <v>0.59147424511545288</v>
      </c>
      <c r="D96" s="85">
        <f>+'3.2.2.3'!D96/'3.2.2.3'!D95-1</f>
        <v>3.078125</v>
      </c>
      <c r="E96" s="105">
        <f>+'3.2.2.3'!E96/'3.2.2.3'!E95-1</f>
        <v>0.72521008403361353</v>
      </c>
      <c r="F96" s="86">
        <f>+'3.2.2.3'!F96/'3.2.2.3'!F95-1</f>
        <v>-1</v>
      </c>
      <c r="G96" s="146">
        <f>+'3.2.2.3'!G96/'3.2.2.3'!G95-1</f>
        <v>-0.21220260936300839</v>
      </c>
    </row>
    <row r="97" spans="1:7" x14ac:dyDescent="0.25">
      <c r="A97" s="224"/>
      <c r="B97" s="53" t="s">
        <v>43</v>
      </c>
      <c r="C97" s="98">
        <f>+'3.2.2.3'!C97/'3.2.2.3'!C96-1</f>
        <v>3.2366071428571397E-2</v>
      </c>
      <c r="D97" s="85">
        <f>+'3.2.2.3'!D97/'3.2.2.3'!D96-1</f>
        <v>-0.54789272030651337</v>
      </c>
      <c r="E97" s="105">
        <f>+'3.2.2.3'!E97/'3.2.2.3'!E96-1</f>
        <v>-4.1402825133950327E-2</v>
      </c>
      <c r="F97" s="86" t="s">
        <v>33</v>
      </c>
      <c r="G97" s="146">
        <f>+'3.2.2.3'!G97/'3.2.2.3'!G96-1</f>
        <v>0.98879688261081355</v>
      </c>
    </row>
    <row r="98" spans="1:7" ht="15.75" thickBot="1" x14ac:dyDescent="0.3">
      <c r="A98" s="236"/>
      <c r="B98" s="54" t="s">
        <v>44</v>
      </c>
      <c r="C98" s="99">
        <f>+'3.2.2.3'!C98/'3.2.2.3'!C97-1</f>
        <v>-0.62810810810810813</v>
      </c>
      <c r="D98" s="88">
        <f>+'3.2.2.3'!D98/'3.2.2.3'!D97-1</f>
        <v>-1</v>
      </c>
      <c r="E98" s="106">
        <f>+'3.2.2.3'!E98/'3.2.2.3'!E97-1</f>
        <v>-0.65040650406504064</v>
      </c>
      <c r="F98" s="89">
        <f>+'3.2.2.3'!F98/'3.2.2.3'!F97-1</f>
        <v>-0.80047281323877062</v>
      </c>
      <c r="G98" s="147">
        <f>+'3.2.2.3'!G98/'3.2.2.3'!G97-1</f>
        <v>-0.72814107274063189</v>
      </c>
    </row>
    <row r="99" spans="1:7" x14ac:dyDescent="0.25">
      <c r="A99" s="223">
        <v>2014</v>
      </c>
      <c r="B99" s="100" t="s">
        <v>32</v>
      </c>
      <c r="C99" s="97">
        <f>+'3.2.2.3'!C99/'3.2.2.3'!C98-1</f>
        <v>9.6526162790697683</v>
      </c>
      <c r="D99" s="82" t="s">
        <v>33</v>
      </c>
      <c r="E99" s="107">
        <f>+'3.2.2.3'!E99/'3.2.2.3'!E98-1</f>
        <v>13.12063953488372</v>
      </c>
      <c r="F99" s="83">
        <f>+'3.2.2.3'!F99/'3.2.2.3'!F98-1</f>
        <v>-1</v>
      </c>
      <c r="G99" s="148">
        <f>+'3.2.2.3'!G99/'3.2.2.3'!G98-1</f>
        <v>7.7522522522522515</v>
      </c>
    </row>
    <row r="100" spans="1:7" x14ac:dyDescent="0.25">
      <c r="A100" s="224"/>
      <c r="B100" s="53" t="s">
        <v>34</v>
      </c>
      <c r="C100" s="98">
        <f>+'3.2.2.3'!C100/'3.2.2.3'!C99-1</f>
        <v>-0.40319279574293898</v>
      </c>
      <c r="D100" s="85">
        <f>+'3.2.2.3'!D100/'3.2.2.3'!D99-1</f>
        <v>0.29463537300922038</v>
      </c>
      <c r="E100" s="105">
        <f>+'3.2.2.3'!E100/'3.2.2.3'!E99-1</f>
        <v>-0.23180648481729282</v>
      </c>
      <c r="F100" s="86" t="s">
        <v>33</v>
      </c>
      <c r="G100" s="146">
        <f>+'3.2.2.3'!G100/'3.2.2.3'!G99-1</f>
        <v>-0.23180648481729282</v>
      </c>
    </row>
    <row r="101" spans="1:7" x14ac:dyDescent="0.25">
      <c r="A101" s="224"/>
      <c r="B101" s="53" t="s">
        <v>35</v>
      </c>
      <c r="C101" s="98">
        <f>+'3.2.2.3'!C101/'3.2.2.3'!C100-1</f>
        <v>-0.54458161865569266</v>
      </c>
      <c r="D101" s="85">
        <f>+'3.2.2.3'!D101/'3.2.2.3'!D100-1</f>
        <v>-0.86273875040466175</v>
      </c>
      <c r="E101" s="105">
        <f>+'3.2.2.3'!E101/'3.2.2.3'!E100-1</f>
        <v>-0.67626959667693964</v>
      </c>
      <c r="F101" s="86" t="s">
        <v>33</v>
      </c>
      <c r="G101" s="146">
        <f>+'3.2.2.3'!G101/'3.2.2.3'!G100-1</f>
        <v>-0.63660726249497523</v>
      </c>
    </row>
    <row r="102" spans="1:7" x14ac:dyDescent="0.25">
      <c r="A102" s="224"/>
      <c r="B102" s="53" t="s">
        <v>36</v>
      </c>
      <c r="C102" s="98">
        <f>+'3.2.2.3'!C102/'3.2.2.3'!C101-1</f>
        <v>-0.26907630522088355</v>
      </c>
      <c r="D102" s="85">
        <f>+'3.2.2.3'!D102/'3.2.2.3'!D101-1</f>
        <v>-0.64622641509433965</v>
      </c>
      <c r="E102" s="105">
        <f>+'3.2.2.3'!E102/'3.2.2.3'!E101-1</f>
        <v>-0.33526490066225167</v>
      </c>
      <c r="F102" s="86">
        <f>+'3.2.2.3'!F102/'3.2.2.3'!F101-1</f>
        <v>3.5945945945945947</v>
      </c>
      <c r="G102" s="146">
        <f>+'3.2.2.3'!G102/'3.2.2.3'!G101-1</f>
        <v>9.3657817109144448E-2</v>
      </c>
    </row>
    <row r="103" spans="1:7" x14ac:dyDescent="0.25">
      <c r="A103" s="224"/>
      <c r="B103" s="53" t="s">
        <v>37</v>
      </c>
      <c r="C103" s="98">
        <f>+'3.2.2.3'!C103/'3.2.2.3'!C102-1</f>
        <v>-0.50618131868131866</v>
      </c>
      <c r="D103" s="85">
        <f>+'3.2.2.3'!D103/'3.2.2.3'!D102-1</f>
        <v>0</v>
      </c>
      <c r="E103" s="105">
        <f>+'3.2.2.3'!E103/'3.2.2.3'!E102-1</f>
        <v>-0.45890410958904104</v>
      </c>
      <c r="F103" s="86">
        <f>+'3.2.2.3'!F103/'3.2.2.3'!F102-1</f>
        <v>1.3235294117647012E-2</v>
      </c>
      <c r="G103" s="146">
        <f>+'3.2.2.3'!G103/'3.2.2.3'!G102-1</f>
        <v>-0.24241402562373571</v>
      </c>
    </row>
    <row r="104" spans="1:7" x14ac:dyDescent="0.25">
      <c r="A104" s="224">
        <v>2011</v>
      </c>
      <c r="B104" s="53" t="s">
        <v>38</v>
      </c>
      <c r="C104" s="98">
        <f>+'3.2.2.3'!C104/'3.2.2.3'!C103-1</f>
        <v>-0.59527121001390815</v>
      </c>
      <c r="D104" s="85">
        <f>+'3.2.2.3'!D104/'3.2.2.3'!D103-1</f>
        <v>-1</v>
      </c>
      <c r="E104" s="105">
        <f>+'3.2.2.3'!E104/'3.2.2.3'!E103-1</f>
        <v>-0.66513233601841204</v>
      </c>
      <c r="F104" s="86">
        <f>+'3.2.2.3'!F104/'3.2.2.3'!F103-1</f>
        <v>-0.34833091436865027</v>
      </c>
      <c r="G104" s="146">
        <f>+'3.2.2.3'!G104/'3.2.2.3'!G103-1</f>
        <v>-0.47085002225189143</v>
      </c>
    </row>
    <row r="105" spans="1:7" x14ac:dyDescent="0.25">
      <c r="A105" s="224"/>
      <c r="B105" s="53" t="s">
        <v>39</v>
      </c>
      <c r="C105" s="98">
        <f>+'3.2.2.3'!C105/'3.2.2.3'!C104-1</f>
        <v>7.5395189003436425</v>
      </c>
      <c r="D105" s="85" t="s">
        <v>33</v>
      </c>
      <c r="E105" s="105">
        <f>+'3.2.2.3'!E105/'3.2.2.3'!E104-1</f>
        <v>9.072164948453608</v>
      </c>
      <c r="F105" s="86">
        <f>+'3.2.2.3'!F105/'3.2.2.3'!F104-1</f>
        <v>-1</v>
      </c>
      <c r="G105" s="146">
        <f>+'3.2.2.3'!G105/'3.2.2.3'!G104-1</f>
        <v>1.4650967199327165</v>
      </c>
    </row>
    <row r="106" spans="1:7" x14ac:dyDescent="0.25">
      <c r="A106" s="224"/>
      <c r="B106" s="53" t="s">
        <v>40</v>
      </c>
      <c r="C106" s="98">
        <f>+'3.2.2.3'!C106/'3.2.2.3'!C105-1</f>
        <v>-0.72595573440643868</v>
      </c>
      <c r="D106" s="85">
        <f>+'3.2.2.3'!D106/'3.2.2.3'!D105-1</f>
        <v>-0.87668161434977576</v>
      </c>
      <c r="E106" s="105">
        <f>+'3.2.2.3'!E106/'3.2.2.3'!E105-1</f>
        <v>-0.74889116342545203</v>
      </c>
      <c r="F106" s="86" t="s">
        <v>33</v>
      </c>
      <c r="G106" s="146">
        <f>+'3.2.2.3'!G106/'3.2.2.3'!G105-1</f>
        <v>-0.74889116342545203</v>
      </c>
    </row>
    <row r="107" spans="1:7" x14ac:dyDescent="0.25">
      <c r="A107" s="224"/>
      <c r="B107" s="53" t="s">
        <v>41</v>
      </c>
      <c r="C107" s="98">
        <f>+'3.2.2.3'!C107/'3.2.2.3'!C106-1</f>
        <v>0.97503671071953013</v>
      </c>
      <c r="D107" s="85">
        <f>+'3.2.2.3'!D107/'3.2.2.3'!D106-1</f>
        <v>3.5272727272727273</v>
      </c>
      <c r="E107" s="105">
        <f>+'3.2.2.3'!E107/'3.2.2.3'!E106-1</f>
        <v>1.1657608695652173</v>
      </c>
      <c r="F107" s="86" t="s">
        <v>33</v>
      </c>
      <c r="G107" s="146">
        <f>+'3.2.2.3'!G107/'3.2.2.3'!G106-1</f>
        <v>1.1657608695652173</v>
      </c>
    </row>
    <row r="108" spans="1:7" x14ac:dyDescent="0.25">
      <c r="A108" s="224"/>
      <c r="B108" s="53" t="s">
        <v>42</v>
      </c>
      <c r="C108" s="98">
        <f>+'3.2.2.3'!C108/'3.2.2.3'!C107-1</f>
        <v>-1</v>
      </c>
      <c r="D108" s="85">
        <f>+'3.2.2.3'!D108/'3.2.2.3'!D107-1</f>
        <v>-1</v>
      </c>
      <c r="E108" s="105">
        <f>+'3.2.2.3'!E108/'3.2.2.3'!E107-1</f>
        <v>-1</v>
      </c>
      <c r="F108" s="86" t="s">
        <v>33</v>
      </c>
      <c r="G108" s="146">
        <f>+'3.2.2.3'!G108/'3.2.2.3'!G107-1</f>
        <v>-1</v>
      </c>
    </row>
    <row r="109" spans="1:7" x14ac:dyDescent="0.25">
      <c r="A109" s="224"/>
      <c r="B109" s="53" t="s">
        <v>43</v>
      </c>
      <c r="C109" s="98" t="s">
        <v>33</v>
      </c>
      <c r="D109" s="85" t="s">
        <v>33</v>
      </c>
      <c r="E109" s="105" t="s">
        <v>33</v>
      </c>
      <c r="F109" s="86" t="s">
        <v>33</v>
      </c>
      <c r="G109" s="146" t="s">
        <v>33</v>
      </c>
    </row>
    <row r="110" spans="1:7" ht="15.75" thickBot="1" x14ac:dyDescent="0.3">
      <c r="A110" s="225"/>
      <c r="B110" s="158" t="s">
        <v>44</v>
      </c>
      <c r="C110" s="167" t="s">
        <v>33</v>
      </c>
      <c r="D110" s="168" t="s">
        <v>33</v>
      </c>
      <c r="E110" s="169" t="s">
        <v>33</v>
      </c>
      <c r="F110" s="170" t="s">
        <v>33</v>
      </c>
      <c r="G110" s="171" t="s">
        <v>33</v>
      </c>
    </row>
    <row r="111" spans="1:7" x14ac:dyDescent="0.25">
      <c r="A111" s="226">
        <v>2015</v>
      </c>
      <c r="B111" s="100" t="s">
        <v>32</v>
      </c>
      <c r="C111" s="97" t="s">
        <v>33</v>
      </c>
      <c r="D111" s="82" t="s">
        <v>33</v>
      </c>
      <c r="E111" s="107" t="s">
        <v>33</v>
      </c>
      <c r="F111" s="83" t="s">
        <v>33</v>
      </c>
      <c r="G111" s="148" t="s">
        <v>33</v>
      </c>
    </row>
    <row r="112" spans="1:7" x14ac:dyDescent="0.25">
      <c r="A112" s="227"/>
      <c r="B112" s="53" t="s">
        <v>34</v>
      </c>
      <c r="C112" s="98">
        <f>+'3.2.2.3'!C112/'3.2.2.3'!C111-1</f>
        <v>-0.31930973674266283</v>
      </c>
      <c r="D112" s="85">
        <f>+'3.2.2.3'!D112/'3.2.2.3'!D111-1</f>
        <v>9.2695587690025949E-2</v>
      </c>
      <c r="E112" s="105">
        <f>+'3.2.2.3'!E112/'3.2.2.3'!E111-1</f>
        <v>-0.21483640466340725</v>
      </c>
      <c r="F112" s="86" t="s">
        <v>33</v>
      </c>
      <c r="G112" s="146">
        <f>+'3.2.2.3'!G112/'3.2.2.3'!G111-1</f>
        <v>-0.21483640466340725</v>
      </c>
    </row>
    <row r="113" spans="1:7" x14ac:dyDescent="0.25">
      <c r="A113" s="227"/>
      <c r="B113" s="53" t="s">
        <v>35</v>
      </c>
      <c r="C113" s="98" t="s">
        <v>33</v>
      </c>
      <c r="D113" s="85" t="s">
        <v>33</v>
      </c>
      <c r="E113" s="105" t="s">
        <v>33</v>
      </c>
      <c r="F113" s="86" t="s">
        <v>33</v>
      </c>
      <c r="G113" s="146" t="s">
        <v>33</v>
      </c>
    </row>
    <row r="114" spans="1:7" x14ac:dyDescent="0.25">
      <c r="A114" s="227"/>
      <c r="B114" s="53" t="s">
        <v>36</v>
      </c>
      <c r="C114" s="98" t="s">
        <v>33</v>
      </c>
      <c r="D114" s="85" t="s">
        <v>33</v>
      </c>
      <c r="E114" s="105" t="s">
        <v>33</v>
      </c>
      <c r="F114" s="86" t="s">
        <v>33</v>
      </c>
      <c r="G114" s="146" t="s">
        <v>33</v>
      </c>
    </row>
    <row r="115" spans="1:7" x14ac:dyDescent="0.25">
      <c r="A115" s="227"/>
      <c r="B115" s="53" t="s">
        <v>37</v>
      </c>
      <c r="C115" s="98" t="s">
        <v>33</v>
      </c>
      <c r="D115" s="85" t="s">
        <v>33</v>
      </c>
      <c r="E115" s="105" t="s">
        <v>33</v>
      </c>
      <c r="F115" s="86" t="s">
        <v>33</v>
      </c>
      <c r="G115" s="146" t="s">
        <v>33</v>
      </c>
    </row>
    <row r="116" spans="1:7" x14ac:dyDescent="0.25">
      <c r="A116" s="227"/>
      <c r="B116" s="53" t="s">
        <v>38</v>
      </c>
      <c r="C116" s="98" t="s">
        <v>33</v>
      </c>
      <c r="D116" s="85" t="s">
        <v>33</v>
      </c>
      <c r="E116" s="105" t="s">
        <v>33</v>
      </c>
      <c r="F116" s="86" t="s">
        <v>33</v>
      </c>
      <c r="G116" s="146" t="s">
        <v>33</v>
      </c>
    </row>
    <row r="117" spans="1:7" x14ac:dyDescent="0.25">
      <c r="A117" s="227"/>
      <c r="B117" s="53" t="s">
        <v>39</v>
      </c>
      <c r="C117" s="98" t="s">
        <v>33</v>
      </c>
      <c r="D117" s="85" t="s">
        <v>33</v>
      </c>
      <c r="E117" s="105" t="s">
        <v>33</v>
      </c>
      <c r="F117" s="86" t="s">
        <v>33</v>
      </c>
      <c r="G117" s="146" t="s">
        <v>33</v>
      </c>
    </row>
    <row r="118" spans="1:7" x14ac:dyDescent="0.25">
      <c r="A118" s="227"/>
      <c r="B118" s="53" t="s">
        <v>40</v>
      </c>
      <c r="C118" s="98" t="s">
        <v>33</v>
      </c>
      <c r="D118" s="85" t="s">
        <v>33</v>
      </c>
      <c r="E118" s="105" t="s">
        <v>33</v>
      </c>
      <c r="F118" s="86" t="s">
        <v>33</v>
      </c>
      <c r="G118" s="146" t="s">
        <v>33</v>
      </c>
    </row>
    <row r="119" spans="1:7" x14ac:dyDescent="0.25">
      <c r="A119" s="227"/>
      <c r="B119" s="53" t="s">
        <v>41</v>
      </c>
      <c r="C119" s="98" t="s">
        <v>33</v>
      </c>
      <c r="D119" s="85" t="s">
        <v>33</v>
      </c>
      <c r="E119" s="105" t="s">
        <v>33</v>
      </c>
      <c r="F119" s="86" t="s">
        <v>33</v>
      </c>
      <c r="G119" s="146" t="s">
        <v>33</v>
      </c>
    </row>
    <row r="120" spans="1:7" x14ac:dyDescent="0.25">
      <c r="A120" s="227"/>
      <c r="B120" s="53" t="s">
        <v>42</v>
      </c>
      <c r="C120" s="98" t="s">
        <v>33</v>
      </c>
      <c r="D120" s="85" t="s">
        <v>33</v>
      </c>
      <c r="E120" s="105" t="s">
        <v>33</v>
      </c>
      <c r="F120" s="86" t="s">
        <v>33</v>
      </c>
      <c r="G120" s="146" t="s">
        <v>33</v>
      </c>
    </row>
    <row r="121" spans="1:7" x14ac:dyDescent="0.25">
      <c r="A121" s="227"/>
      <c r="B121" s="53" t="s">
        <v>43</v>
      </c>
      <c r="C121" s="98" t="s">
        <v>33</v>
      </c>
      <c r="D121" s="85" t="s">
        <v>33</v>
      </c>
      <c r="E121" s="105" t="s">
        <v>33</v>
      </c>
      <c r="F121" s="86" t="s">
        <v>33</v>
      </c>
      <c r="G121" s="146" t="s">
        <v>33</v>
      </c>
    </row>
    <row r="122" spans="1:7" ht="15.75" thickBot="1" x14ac:dyDescent="0.3">
      <c r="A122" s="227"/>
      <c r="B122" s="158" t="s">
        <v>44</v>
      </c>
      <c r="C122" s="167" t="s">
        <v>33</v>
      </c>
      <c r="D122" s="168" t="s">
        <v>33</v>
      </c>
      <c r="E122" s="169" t="s">
        <v>33</v>
      </c>
      <c r="F122" s="170" t="s">
        <v>33</v>
      </c>
      <c r="G122" s="171" t="s">
        <v>33</v>
      </c>
    </row>
    <row r="123" spans="1:7" x14ac:dyDescent="0.25">
      <c r="A123" s="218">
        <v>2016</v>
      </c>
      <c r="B123" s="30" t="s">
        <v>32</v>
      </c>
      <c r="C123" s="161" t="s">
        <v>33</v>
      </c>
      <c r="D123" s="132" t="s">
        <v>33</v>
      </c>
      <c r="E123" s="164" t="s">
        <v>33</v>
      </c>
      <c r="F123" s="133" t="s">
        <v>33</v>
      </c>
      <c r="G123" s="182" t="s">
        <v>33</v>
      </c>
    </row>
    <row r="124" spans="1:7" x14ac:dyDescent="0.25">
      <c r="A124" s="219"/>
      <c r="B124" s="35" t="s">
        <v>34</v>
      </c>
      <c r="C124" s="162" t="s">
        <v>33</v>
      </c>
      <c r="D124" s="58" t="s">
        <v>33</v>
      </c>
      <c r="E124" s="165" t="s">
        <v>33</v>
      </c>
      <c r="F124" s="49" t="s">
        <v>33</v>
      </c>
      <c r="G124" s="143" t="s">
        <v>33</v>
      </c>
    </row>
    <row r="125" spans="1:7" x14ac:dyDescent="0.25">
      <c r="A125" s="219"/>
      <c r="B125" s="35" t="s">
        <v>35</v>
      </c>
      <c r="C125" s="162" t="s">
        <v>33</v>
      </c>
      <c r="D125" s="58" t="s">
        <v>33</v>
      </c>
      <c r="E125" s="165" t="s">
        <v>33</v>
      </c>
      <c r="F125" s="49" t="s">
        <v>33</v>
      </c>
      <c r="G125" s="143" t="s">
        <v>33</v>
      </c>
    </row>
    <row r="126" spans="1:7" x14ac:dyDescent="0.25">
      <c r="A126" s="219"/>
      <c r="B126" s="35" t="s">
        <v>36</v>
      </c>
      <c r="C126" s="162" t="s">
        <v>33</v>
      </c>
      <c r="D126" s="58" t="s">
        <v>33</v>
      </c>
      <c r="E126" s="165" t="s">
        <v>33</v>
      </c>
      <c r="F126" s="49" t="s">
        <v>33</v>
      </c>
      <c r="G126" s="143" t="s">
        <v>33</v>
      </c>
    </row>
    <row r="127" spans="1:7" ht="16.5" customHeight="1" x14ac:dyDescent="0.25">
      <c r="A127" s="219"/>
      <c r="B127" s="35" t="s">
        <v>37</v>
      </c>
      <c r="C127" s="162" t="s">
        <v>33</v>
      </c>
      <c r="D127" s="58" t="s">
        <v>33</v>
      </c>
      <c r="E127" s="165" t="s">
        <v>33</v>
      </c>
      <c r="F127" s="49" t="s">
        <v>33</v>
      </c>
      <c r="G127" s="143" t="s">
        <v>33</v>
      </c>
    </row>
    <row r="128" spans="1:7" ht="16.5" customHeight="1" x14ac:dyDescent="0.25">
      <c r="A128" s="219"/>
      <c r="B128" s="35" t="s">
        <v>38</v>
      </c>
      <c r="C128" s="162" t="s">
        <v>33</v>
      </c>
      <c r="D128" s="58" t="s">
        <v>33</v>
      </c>
      <c r="E128" s="165" t="s">
        <v>33</v>
      </c>
      <c r="F128" s="49" t="s">
        <v>33</v>
      </c>
      <c r="G128" s="143" t="s">
        <v>33</v>
      </c>
    </row>
    <row r="129" spans="1:7" ht="16.5" customHeight="1" x14ac:dyDescent="0.25">
      <c r="A129" s="219"/>
      <c r="B129" s="35" t="s">
        <v>39</v>
      </c>
      <c r="C129" s="162" t="s">
        <v>33</v>
      </c>
      <c r="D129" s="58" t="s">
        <v>33</v>
      </c>
      <c r="E129" s="165" t="s">
        <v>33</v>
      </c>
      <c r="F129" s="49" t="s">
        <v>33</v>
      </c>
      <c r="G129" s="143" t="s">
        <v>33</v>
      </c>
    </row>
    <row r="130" spans="1:7" ht="16.5" customHeight="1" x14ac:dyDescent="0.25">
      <c r="A130" s="219"/>
      <c r="B130" s="35" t="s">
        <v>40</v>
      </c>
      <c r="C130" s="162" t="s">
        <v>33</v>
      </c>
      <c r="D130" s="58" t="s">
        <v>33</v>
      </c>
      <c r="E130" s="165" t="s">
        <v>33</v>
      </c>
      <c r="F130" s="49" t="s">
        <v>33</v>
      </c>
      <c r="G130" s="143" t="s">
        <v>33</v>
      </c>
    </row>
    <row r="131" spans="1:7" ht="16.5" customHeight="1" x14ac:dyDescent="0.25">
      <c r="A131" s="219"/>
      <c r="B131" s="35" t="s">
        <v>41</v>
      </c>
      <c r="C131" s="162" t="s">
        <v>33</v>
      </c>
      <c r="D131" s="58" t="s">
        <v>33</v>
      </c>
      <c r="E131" s="165" t="s">
        <v>33</v>
      </c>
      <c r="F131" s="49" t="s">
        <v>33</v>
      </c>
      <c r="G131" s="143" t="s">
        <v>33</v>
      </c>
    </row>
    <row r="132" spans="1:7" ht="16.5" customHeight="1" x14ac:dyDescent="0.25">
      <c r="A132" s="219"/>
      <c r="B132" s="35" t="s">
        <v>42</v>
      </c>
      <c r="C132" s="162" t="s">
        <v>33</v>
      </c>
      <c r="D132" s="58" t="s">
        <v>33</v>
      </c>
      <c r="E132" s="165" t="s">
        <v>33</v>
      </c>
      <c r="F132" s="49" t="s">
        <v>33</v>
      </c>
      <c r="G132" s="143" t="s">
        <v>33</v>
      </c>
    </row>
    <row r="133" spans="1:7" ht="16.5" customHeight="1" x14ac:dyDescent="0.25">
      <c r="A133" s="219"/>
      <c r="B133" s="35" t="s">
        <v>43</v>
      </c>
      <c r="C133" s="162" t="s">
        <v>33</v>
      </c>
      <c r="D133" s="58" t="s">
        <v>33</v>
      </c>
      <c r="E133" s="165" t="s">
        <v>33</v>
      </c>
      <c r="F133" s="49" t="s">
        <v>33</v>
      </c>
      <c r="G133" s="143" t="s">
        <v>33</v>
      </c>
    </row>
    <row r="134" spans="1:7" ht="16.5" customHeight="1" thickBot="1" x14ac:dyDescent="0.3">
      <c r="A134" s="220"/>
      <c r="B134" s="41" t="s">
        <v>44</v>
      </c>
      <c r="C134" s="183" t="s">
        <v>33</v>
      </c>
      <c r="D134" s="60" t="s">
        <v>33</v>
      </c>
      <c r="E134" s="184" t="s">
        <v>33</v>
      </c>
      <c r="F134" s="51" t="s">
        <v>33</v>
      </c>
      <c r="G134" s="144" t="s">
        <v>33</v>
      </c>
    </row>
    <row r="135" spans="1:7" ht="16.5" customHeight="1" thickBot="1" x14ac:dyDescent="0.3">
      <c r="A135" s="185">
        <v>2017</v>
      </c>
      <c r="B135" s="191" t="s">
        <v>32</v>
      </c>
      <c r="C135" s="183" t="s">
        <v>33</v>
      </c>
      <c r="D135" s="60" t="s">
        <v>33</v>
      </c>
      <c r="E135" s="184" t="s">
        <v>33</v>
      </c>
      <c r="F135" s="51" t="s">
        <v>33</v>
      </c>
      <c r="G135" s="144" t="s">
        <v>33</v>
      </c>
    </row>
    <row r="137" spans="1:7" x14ac:dyDescent="0.25">
      <c r="A137" s="4" t="s">
        <v>45</v>
      </c>
    </row>
  </sheetData>
  <mergeCells count="15">
    <mergeCell ref="A123:A134"/>
    <mergeCell ref="G12:G14"/>
    <mergeCell ref="C13:E13"/>
    <mergeCell ref="A111:A122"/>
    <mergeCell ref="A15:A26"/>
    <mergeCell ref="A12:A14"/>
    <mergeCell ref="B12:B14"/>
    <mergeCell ref="C12:E12"/>
    <mergeCell ref="A99:A110"/>
    <mergeCell ref="A27:A38"/>
    <mergeCell ref="A39:A50"/>
    <mergeCell ref="A51:A62"/>
    <mergeCell ref="A63:A74"/>
    <mergeCell ref="A75:A86"/>
    <mergeCell ref="A87:A98"/>
  </mergeCells>
  <hyperlinks>
    <hyperlink ref="A137" location="Indice!A1" display="Volver al índice"/>
  </hyperlinks>
  <pageMargins left="0.7" right="0.7" top="0.75" bottom="0.75" header="0.3" footer="0.3"/>
  <pageSetup paperSize="9" orientation="portrait" r:id="rId1"/>
  <ignoredErrors>
    <ignoredError sqref="C16:G38 C75:G75 F68:G68 F69:G69 F70:G70 C90:G91 D88:E88 C71 E71:G71 C72 E72:G72 C73 E73:G73 C74 E74:G74 C82:G87 C80 E80:G80 C81 E81:G81 C93:G94 C92 E92:G92 C96:G96 C95 E95:G95 C102:G104 C99 E99:G99 C108:E108 C105 E105:G105 C44:G50 C39:E39 G39 C40:E40 G40 C41:E41 G41 C42:E42 G42 C43:E43 G43 C54:G63 C51:E51 G51 C52:E52 G52 C53:E53 G53 C67:G67 C64:E64 G64 C65:E65 G65 C66:E66 G66 C78:G79 C76:E76 G76 C77:E77 G77 G88 C89:E89 G89 C98:G98 C97:E97 G97 C100:E100 G100 C101:E101 G101 C106:E106 G106 C107:E107 G107 G108 C15:F15" evalErro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85" zoomScaleNormal="85" workbookViewId="0"/>
  </sheetViews>
  <sheetFormatPr baseColWidth="10" defaultRowHeight="15" x14ac:dyDescent="0.25"/>
  <cols>
    <col min="1" max="7" width="20.7109375" style="1" customWidth="1"/>
    <col min="8" max="16384" width="11.42578125" style="1"/>
  </cols>
  <sheetData>
    <row r="1" spans="1:7" x14ac:dyDescent="0.25">
      <c r="A1" s="5" t="s">
        <v>0</v>
      </c>
      <c r="B1" s="6"/>
    </row>
    <row r="2" spans="1:7" x14ac:dyDescent="0.25">
      <c r="A2" s="5" t="s">
        <v>1</v>
      </c>
      <c r="B2" s="6"/>
    </row>
    <row r="3" spans="1:7" x14ac:dyDescent="0.25">
      <c r="A3" s="5" t="s">
        <v>2</v>
      </c>
      <c r="B3" s="6"/>
    </row>
    <row r="4" spans="1:7" x14ac:dyDescent="0.25">
      <c r="A4" s="5" t="s">
        <v>3</v>
      </c>
      <c r="B4" s="3" t="str">
        <f>+Indice!B4</f>
        <v>Transporte interurbano de pasajeros</v>
      </c>
    </row>
    <row r="5" spans="1:7" x14ac:dyDescent="0.25">
      <c r="A5" s="5" t="s">
        <v>16</v>
      </c>
      <c r="B5" s="1" t="str">
        <f>+Indice!A10</f>
        <v>3.2.2.5</v>
      </c>
    </row>
    <row r="6" spans="1:7" x14ac:dyDescent="0.25">
      <c r="A6" s="5" t="s">
        <v>17</v>
      </c>
      <c r="B6" s="15" t="str">
        <f>+Indice!B10</f>
        <v>Variación de pasajeros pagos en servicios de ferrocarriles turísticos respecto del mismo  mes del año anterior. En porcentaje.</v>
      </c>
    </row>
    <row r="7" spans="1:7" x14ac:dyDescent="0.25">
      <c r="A7" s="5" t="s">
        <v>18</v>
      </c>
      <c r="B7" s="18" t="str">
        <f>+'3.2.2.1'!B7</f>
        <v>CNRT. Información adicional: Wikipedia + SatéliteFerroviario.com.ar</v>
      </c>
    </row>
    <row r="8" spans="1:7" x14ac:dyDescent="0.25">
      <c r="A8" s="5" t="s">
        <v>19</v>
      </c>
      <c r="B8" s="20" t="str">
        <f>+'3.2.2.1'!B8</f>
        <v>enero 2017</v>
      </c>
    </row>
    <row r="9" spans="1:7" x14ac:dyDescent="0.25">
      <c r="A9" s="5" t="s">
        <v>20</v>
      </c>
      <c r="B9" s="20" t="str">
        <f>+'3.2.2.1'!B9</f>
        <v>febrero 2017</v>
      </c>
    </row>
    <row r="10" spans="1:7" x14ac:dyDescent="0.25">
      <c r="A10" s="5"/>
      <c r="B10" s="20"/>
    </row>
    <row r="11" spans="1:7" ht="15.75" thickBot="1" x14ac:dyDescent="0.3">
      <c r="A11" s="5"/>
      <c r="B11" s="20"/>
    </row>
    <row r="12" spans="1:7" s="61" customFormat="1" ht="42" x14ac:dyDescent="0.25">
      <c r="A12" s="237" t="s">
        <v>21</v>
      </c>
      <c r="B12" s="244" t="s">
        <v>22</v>
      </c>
      <c r="C12" s="203" t="s">
        <v>23</v>
      </c>
      <c r="D12" s="204"/>
      <c r="E12" s="205"/>
      <c r="F12" s="24" t="s">
        <v>24</v>
      </c>
      <c r="G12" s="221" t="s">
        <v>25</v>
      </c>
    </row>
    <row r="13" spans="1:7" s="61" customFormat="1" ht="25.5" x14ac:dyDescent="0.25">
      <c r="A13" s="238"/>
      <c r="B13" s="245"/>
      <c r="C13" s="209" t="s">
        <v>26</v>
      </c>
      <c r="D13" s="210"/>
      <c r="E13" s="211"/>
      <c r="F13" s="25" t="s">
        <v>27</v>
      </c>
      <c r="G13" s="222"/>
    </row>
    <row r="14" spans="1:7" s="61" customFormat="1" ht="32.25" thickBot="1" x14ac:dyDescent="0.3">
      <c r="A14" s="243"/>
      <c r="B14" s="246"/>
      <c r="C14" s="63" t="s">
        <v>28</v>
      </c>
      <c r="D14" s="64" t="s">
        <v>29</v>
      </c>
      <c r="E14" s="65" t="s">
        <v>30</v>
      </c>
      <c r="F14" s="66" t="s">
        <v>31</v>
      </c>
      <c r="G14" s="222"/>
    </row>
    <row r="15" spans="1:7" x14ac:dyDescent="0.25">
      <c r="A15" s="223" t="s">
        <v>47</v>
      </c>
      <c r="B15" s="96" t="s">
        <v>32</v>
      </c>
      <c r="C15" s="81" t="s">
        <v>33</v>
      </c>
      <c r="D15" s="82" t="s">
        <v>33</v>
      </c>
      <c r="E15" s="107">
        <f>+'3.2.2.3'!E27/'3.2.2.3'!E15-1</f>
        <v>-0.15347177157689806</v>
      </c>
      <c r="F15" s="112"/>
      <c r="G15" s="149">
        <f>+'3.2.2.3'!G27/'3.2.2.3'!G15-1</f>
        <v>-0.15347177157689806</v>
      </c>
    </row>
    <row r="16" spans="1:7" x14ac:dyDescent="0.25">
      <c r="A16" s="224"/>
      <c r="B16" s="94" t="s">
        <v>34</v>
      </c>
      <c r="C16" s="84" t="s">
        <v>33</v>
      </c>
      <c r="D16" s="85" t="s">
        <v>33</v>
      </c>
      <c r="E16" s="105">
        <f>+'3.2.2.3'!E28/'3.2.2.3'!E16-1</f>
        <v>-0.22801635991820046</v>
      </c>
      <c r="F16" s="113" t="s">
        <v>33</v>
      </c>
      <c r="G16" s="150">
        <f>+'3.2.2.3'!G28/'3.2.2.3'!G16-1</f>
        <v>-0.22801635991820046</v>
      </c>
    </row>
    <row r="17" spans="1:7" x14ac:dyDescent="0.25">
      <c r="A17" s="224"/>
      <c r="B17" s="94" t="s">
        <v>35</v>
      </c>
      <c r="C17" s="84" t="s">
        <v>33</v>
      </c>
      <c r="D17" s="85" t="s">
        <v>33</v>
      </c>
      <c r="E17" s="105">
        <f>+'3.2.2.3'!E29/'3.2.2.3'!E17-1</f>
        <v>0.12062615101289142</v>
      </c>
      <c r="F17" s="113" t="s">
        <v>33</v>
      </c>
      <c r="G17" s="150">
        <f>+'3.2.2.3'!G29/'3.2.2.3'!G17-1</f>
        <v>0.12062615101289142</v>
      </c>
    </row>
    <row r="18" spans="1:7" x14ac:dyDescent="0.25">
      <c r="A18" s="224"/>
      <c r="B18" s="94" t="s">
        <v>36</v>
      </c>
      <c r="C18" s="84" t="s">
        <v>33</v>
      </c>
      <c r="D18" s="85" t="s">
        <v>33</v>
      </c>
      <c r="E18" s="105">
        <f>+'3.2.2.3'!E30/'3.2.2.3'!E18-1</f>
        <v>-0.48831168831168836</v>
      </c>
      <c r="F18" s="113" t="s">
        <v>33</v>
      </c>
      <c r="G18" s="150">
        <f>+'3.2.2.3'!G30/'3.2.2.3'!G18-1</f>
        <v>-0.48831168831168836</v>
      </c>
    </row>
    <row r="19" spans="1:7" x14ac:dyDescent="0.25">
      <c r="A19" s="224"/>
      <c r="B19" s="94" t="s">
        <v>37</v>
      </c>
      <c r="C19" s="84" t="s">
        <v>33</v>
      </c>
      <c r="D19" s="85" t="s">
        <v>33</v>
      </c>
      <c r="E19" s="105">
        <f>+'3.2.2.3'!E31/'3.2.2.3'!E19-1</f>
        <v>-0.903137039075399</v>
      </c>
      <c r="F19" s="113" t="s">
        <v>33</v>
      </c>
      <c r="G19" s="150">
        <f>+'3.2.2.3'!G31/'3.2.2.3'!G19-1</f>
        <v>-0.903137039075399</v>
      </c>
    </row>
    <row r="20" spans="1:7" x14ac:dyDescent="0.25">
      <c r="A20" s="224">
        <v>2008</v>
      </c>
      <c r="B20" s="94" t="s">
        <v>38</v>
      </c>
      <c r="C20" s="84" t="s">
        <v>33</v>
      </c>
      <c r="D20" s="85" t="s">
        <v>33</v>
      </c>
      <c r="E20" s="105">
        <f>+'3.2.2.3'!E32/'3.2.2.3'!E20-1</f>
        <v>-0.57931034482758625</v>
      </c>
      <c r="F20" s="113" t="s">
        <v>33</v>
      </c>
      <c r="G20" s="150">
        <f>+'3.2.2.3'!G32/'3.2.2.3'!G20-1</f>
        <v>-0.57931034482758625</v>
      </c>
    </row>
    <row r="21" spans="1:7" x14ac:dyDescent="0.25">
      <c r="A21" s="224"/>
      <c r="B21" s="94" t="s">
        <v>39</v>
      </c>
      <c r="C21" s="84" t="s">
        <v>33</v>
      </c>
      <c r="D21" s="85" t="s">
        <v>33</v>
      </c>
      <c r="E21" s="105">
        <f>+'3.2.2.3'!E33/'3.2.2.3'!E21-1</f>
        <v>-0.14659977703455962</v>
      </c>
      <c r="F21" s="113" t="s">
        <v>33</v>
      </c>
      <c r="G21" s="150">
        <f>+'3.2.2.3'!G33/'3.2.2.3'!G21-1</f>
        <v>-0.14659977703455962</v>
      </c>
    </row>
    <row r="22" spans="1:7" x14ac:dyDescent="0.25">
      <c r="A22" s="224"/>
      <c r="B22" s="94" t="s">
        <v>40</v>
      </c>
      <c r="C22" s="84" t="s">
        <v>33</v>
      </c>
      <c r="D22" s="85" t="s">
        <v>33</v>
      </c>
      <c r="E22" s="105">
        <f>+'3.2.2.3'!E34/'3.2.2.3'!E22-1</f>
        <v>0.17821782178217815</v>
      </c>
      <c r="F22" s="113" t="s">
        <v>33</v>
      </c>
      <c r="G22" s="150">
        <f>+'3.2.2.3'!G34/'3.2.2.3'!G22-1</f>
        <v>0.7943640517897943</v>
      </c>
    </row>
    <row r="23" spans="1:7" x14ac:dyDescent="0.25">
      <c r="A23" s="224"/>
      <c r="B23" s="94" t="s">
        <v>41</v>
      </c>
      <c r="C23" s="84" t="s">
        <v>33</v>
      </c>
      <c r="D23" s="85" t="s">
        <v>33</v>
      </c>
      <c r="E23" s="105">
        <f>+'3.2.2.3'!E35/'3.2.2.3'!E23-1</f>
        <v>-0.42883128694861306</v>
      </c>
      <c r="F23" s="113" t="s">
        <v>33</v>
      </c>
      <c r="G23" s="150">
        <f>+'3.2.2.3'!G35/'3.2.2.3'!G23-1</f>
        <v>0.4342883128694861</v>
      </c>
    </row>
    <row r="24" spans="1:7" x14ac:dyDescent="0.25">
      <c r="A24" s="224"/>
      <c r="B24" s="94" t="s">
        <v>42</v>
      </c>
      <c r="C24" s="84" t="s">
        <v>33</v>
      </c>
      <c r="D24" s="85" t="s">
        <v>33</v>
      </c>
      <c r="E24" s="105">
        <f>+'3.2.2.3'!E36/'3.2.2.3'!E24-1</f>
        <v>-0.46720679012345678</v>
      </c>
      <c r="F24" s="113" t="s">
        <v>33</v>
      </c>
      <c r="G24" s="150">
        <f>+'3.2.2.3'!G36/'3.2.2.3'!G24-1</f>
        <v>0.41049382716049387</v>
      </c>
    </row>
    <row r="25" spans="1:7" x14ac:dyDescent="0.25">
      <c r="A25" s="224"/>
      <c r="B25" s="94" t="s">
        <v>43</v>
      </c>
      <c r="C25" s="84" t="s">
        <v>33</v>
      </c>
      <c r="D25" s="85" t="s">
        <v>33</v>
      </c>
      <c r="E25" s="105">
        <f>+'3.2.2.3'!E37/'3.2.2.3'!E25-1</f>
        <v>-0.15481832543443919</v>
      </c>
      <c r="F25" s="113" t="s">
        <v>33</v>
      </c>
      <c r="G25" s="150">
        <f>+'3.2.2.3'!G37/'3.2.2.3'!G25-1</f>
        <v>0.4735387045813586</v>
      </c>
    </row>
    <row r="26" spans="1:7" ht="15.75" thickBot="1" x14ac:dyDescent="0.3">
      <c r="A26" s="236"/>
      <c r="B26" s="95" t="s">
        <v>44</v>
      </c>
      <c r="C26" s="87" t="s">
        <v>33</v>
      </c>
      <c r="D26" s="88" t="s">
        <v>33</v>
      </c>
      <c r="E26" s="106">
        <f>+'3.2.2.3'!E38/'3.2.2.3'!E26-1</f>
        <v>-0.33239568682606657</v>
      </c>
      <c r="F26" s="114" t="s">
        <v>33</v>
      </c>
      <c r="G26" s="151">
        <f>+'3.2.2.3'!G38/'3.2.2.3'!G26-1</f>
        <v>-0.33239568682606657</v>
      </c>
    </row>
    <row r="27" spans="1:7" x14ac:dyDescent="0.25">
      <c r="A27" s="235" t="s">
        <v>48</v>
      </c>
      <c r="B27" s="93" t="s">
        <v>32</v>
      </c>
      <c r="C27" s="108" t="s">
        <v>33</v>
      </c>
      <c r="D27" s="101" t="s">
        <v>33</v>
      </c>
      <c r="E27" s="104">
        <f>+'3.2.2.3'!E39/'3.2.2.3'!E27-1</f>
        <v>0.14092244793662956</v>
      </c>
      <c r="F27" s="115" t="s">
        <v>33</v>
      </c>
      <c r="G27" s="152">
        <f>+'3.2.2.3'!G39/'3.2.2.3'!G27-1</f>
        <v>0.14092244793662956</v>
      </c>
    </row>
    <row r="28" spans="1:7" x14ac:dyDescent="0.25">
      <c r="A28" s="224"/>
      <c r="B28" s="94" t="s">
        <v>34</v>
      </c>
      <c r="C28" s="84" t="s">
        <v>33</v>
      </c>
      <c r="D28" s="85" t="s">
        <v>33</v>
      </c>
      <c r="E28" s="105">
        <f>+'3.2.2.3'!E40/'3.2.2.3'!E28-1</f>
        <v>0.22168874172185427</v>
      </c>
      <c r="F28" s="113" t="s">
        <v>33</v>
      </c>
      <c r="G28" s="150">
        <f>+'3.2.2.3'!G40/'3.2.2.3'!G28-1</f>
        <v>0.22168874172185427</v>
      </c>
    </row>
    <row r="29" spans="1:7" x14ac:dyDescent="0.25">
      <c r="A29" s="224"/>
      <c r="B29" s="94" t="s">
        <v>35</v>
      </c>
      <c r="C29" s="84" t="s">
        <v>33</v>
      </c>
      <c r="D29" s="85" t="s">
        <v>33</v>
      </c>
      <c r="E29" s="105">
        <f>+'3.2.2.3'!E41/'3.2.2.3'!E29-1</f>
        <v>-0.23089564502875926</v>
      </c>
      <c r="F29" s="113" t="s">
        <v>33</v>
      </c>
      <c r="G29" s="150">
        <f>+'3.2.2.3'!G41/'3.2.2.3'!G29-1</f>
        <v>-0.23089564502875926</v>
      </c>
    </row>
    <row r="30" spans="1:7" x14ac:dyDescent="0.25">
      <c r="A30" s="224"/>
      <c r="B30" s="94" t="s">
        <v>36</v>
      </c>
      <c r="C30" s="84" t="s">
        <v>33</v>
      </c>
      <c r="D30" s="85" t="s">
        <v>33</v>
      </c>
      <c r="E30" s="105">
        <f>+'3.2.2.3'!E42/'3.2.2.3'!E30-1</f>
        <v>0.20304568527918776</v>
      </c>
      <c r="F30" s="113" t="s">
        <v>33</v>
      </c>
      <c r="G30" s="150">
        <f>+'3.2.2.3'!G42/'3.2.2.3'!G30-1</f>
        <v>0.20304568527918776</v>
      </c>
    </row>
    <row r="31" spans="1:7" x14ac:dyDescent="0.25">
      <c r="A31" s="224"/>
      <c r="B31" s="94" t="s">
        <v>37</v>
      </c>
      <c r="C31" s="84" t="s">
        <v>33</v>
      </c>
      <c r="D31" s="85" t="s">
        <v>33</v>
      </c>
      <c r="E31" s="105">
        <f>+'3.2.2.3'!E43/'3.2.2.3'!E31-1</f>
        <v>0.61931818181818188</v>
      </c>
      <c r="F31" s="113" t="s">
        <v>33</v>
      </c>
      <c r="G31" s="150">
        <f>+'3.2.2.3'!G43/'3.2.2.3'!G31-1</f>
        <v>2.6647727272727271</v>
      </c>
    </row>
    <row r="32" spans="1:7" x14ac:dyDescent="0.25">
      <c r="A32" s="224"/>
      <c r="B32" s="94" t="s">
        <v>38</v>
      </c>
      <c r="C32" s="84" t="s">
        <v>33</v>
      </c>
      <c r="D32" s="85" t="s">
        <v>33</v>
      </c>
      <c r="E32" s="105">
        <f>+'3.2.2.3'!E44/'3.2.2.3'!E32-1</f>
        <v>0.88524590163934436</v>
      </c>
      <c r="F32" s="113" t="s">
        <v>33</v>
      </c>
      <c r="G32" s="150">
        <f>+'3.2.2.3'!G44/'3.2.2.3'!G32-1</f>
        <v>2.7508196721311475</v>
      </c>
    </row>
    <row r="33" spans="1:7" x14ac:dyDescent="0.25">
      <c r="A33" s="224"/>
      <c r="B33" s="94" t="s">
        <v>39</v>
      </c>
      <c r="C33" s="84" t="s">
        <v>33</v>
      </c>
      <c r="D33" s="85" t="s">
        <v>33</v>
      </c>
      <c r="E33" s="105">
        <f>+'3.2.2.3'!E45/'3.2.2.3'!E33-1</f>
        <v>0.56041802743305036</v>
      </c>
      <c r="F33" s="113" t="s">
        <v>33</v>
      </c>
      <c r="G33" s="150">
        <f>+'3.2.2.3'!G45/'3.2.2.3'!G33-1</f>
        <v>1.2521227955584586</v>
      </c>
    </row>
    <row r="34" spans="1:7" x14ac:dyDescent="0.25">
      <c r="A34" s="224"/>
      <c r="B34" s="94" t="s">
        <v>40</v>
      </c>
      <c r="C34" s="84" t="s">
        <v>33</v>
      </c>
      <c r="D34" s="85" t="s">
        <v>33</v>
      </c>
      <c r="E34" s="105">
        <f>+'3.2.2.3'!E46/'3.2.2.3'!E34-1</f>
        <v>-0.47963800904977372</v>
      </c>
      <c r="F34" s="113">
        <f>+'3.2.2.3'!F46/'3.2.2.3'!F34-1</f>
        <v>0.77750309023485786</v>
      </c>
      <c r="G34" s="150">
        <f>+'3.2.2.3'!G46/'3.2.2.3'!G34-1</f>
        <v>-4.7962648556876042E-2</v>
      </c>
    </row>
    <row r="35" spans="1:7" x14ac:dyDescent="0.25">
      <c r="A35" s="224"/>
      <c r="B35" s="94" t="s">
        <v>41</v>
      </c>
      <c r="C35" s="84" t="s">
        <v>33</v>
      </c>
      <c r="D35" s="85" t="s">
        <v>33</v>
      </c>
      <c r="E35" s="105">
        <f>+'3.2.2.3'!E47/'3.2.2.3'!E35-1</f>
        <v>-0.26194267515923564</v>
      </c>
      <c r="F35" s="113">
        <f>+'3.2.2.3'!F47/'3.2.2.3'!F35-1</f>
        <v>-0.40410958904109584</v>
      </c>
      <c r="G35" s="150">
        <f>+'3.2.2.3'!G47/'3.2.2.3'!G35-1</f>
        <v>-0.34749524413443245</v>
      </c>
    </row>
    <row r="36" spans="1:7" x14ac:dyDescent="0.25">
      <c r="A36" s="224"/>
      <c r="B36" s="94" t="s">
        <v>42</v>
      </c>
      <c r="C36" s="84" t="s">
        <v>33</v>
      </c>
      <c r="D36" s="85" t="s">
        <v>33</v>
      </c>
      <c r="E36" s="105">
        <f>+'3.2.2.3'!E48/'3.2.2.3'!E36-1</f>
        <v>8.5445329471397491E-2</v>
      </c>
      <c r="F36" s="113">
        <f>+'3.2.2.3'!F48/'3.2.2.3'!F36-1</f>
        <v>-0.60747252747252745</v>
      </c>
      <c r="G36" s="150">
        <f>+'3.2.2.3'!G48/'3.2.2.3'!G36-1</f>
        <v>-0.34573304157549234</v>
      </c>
    </row>
    <row r="37" spans="1:7" x14ac:dyDescent="0.25">
      <c r="A37" s="224"/>
      <c r="B37" s="94" t="s">
        <v>43</v>
      </c>
      <c r="C37" s="84" t="s">
        <v>33</v>
      </c>
      <c r="D37" s="85" t="s">
        <v>33</v>
      </c>
      <c r="E37" s="105">
        <f>+'3.2.2.3'!E49/'3.2.2.3'!E37-1</f>
        <v>-0.19672897196261685</v>
      </c>
      <c r="F37" s="113">
        <f>+'3.2.2.3'!F49/'3.2.2.3'!F37-1</f>
        <v>-0.27655562539283474</v>
      </c>
      <c r="G37" s="150">
        <f>+'3.2.2.3'!G49/'3.2.2.3'!G37-1</f>
        <v>-0.23076923076923073</v>
      </c>
    </row>
    <row r="38" spans="1:7" ht="15.75" thickBot="1" x14ac:dyDescent="0.3">
      <c r="A38" s="236"/>
      <c r="B38" s="95" t="s">
        <v>44</v>
      </c>
      <c r="C38" s="87" t="s">
        <v>33</v>
      </c>
      <c r="D38" s="88" t="s">
        <v>33</v>
      </c>
      <c r="E38" s="106">
        <f>+'3.2.2.3'!E50/'3.2.2.3'!E38-1</f>
        <v>-0.1067415730337079</v>
      </c>
      <c r="F38" s="114">
        <v>0</v>
      </c>
      <c r="G38" s="151">
        <f>+'3.2.2.3'!G50/'3.2.2.3'!G38-1</f>
        <v>-0.1067415730337079</v>
      </c>
    </row>
    <row r="39" spans="1:7" x14ac:dyDescent="0.25">
      <c r="A39" s="235" t="s">
        <v>49</v>
      </c>
      <c r="B39" s="93" t="s">
        <v>32</v>
      </c>
      <c r="C39" s="108" t="s">
        <v>33</v>
      </c>
      <c r="D39" s="101" t="s">
        <v>33</v>
      </c>
      <c r="E39" s="104">
        <f>+'3.2.2.3'!E51/'3.2.2.3'!E39-1</f>
        <v>-0.18398656215005604</v>
      </c>
      <c r="F39" s="115">
        <v>0</v>
      </c>
      <c r="G39" s="152">
        <f>+'3.2.2.3'!G51/'3.2.2.3'!G39-1</f>
        <v>-0.18398656215005604</v>
      </c>
    </row>
    <row r="40" spans="1:7" x14ac:dyDescent="0.25">
      <c r="A40" s="224"/>
      <c r="B40" s="94" t="s">
        <v>34</v>
      </c>
      <c r="C40" s="84" t="s">
        <v>33</v>
      </c>
      <c r="D40" s="85" t="s">
        <v>33</v>
      </c>
      <c r="E40" s="105">
        <f>+'3.2.2.3'!E52/'3.2.2.3'!E40-1</f>
        <v>-0.36319284455888334</v>
      </c>
      <c r="F40" s="113">
        <v>0</v>
      </c>
      <c r="G40" s="150">
        <f>+'3.2.2.3'!G52/'3.2.2.3'!G40-1</f>
        <v>-0.36319284455888334</v>
      </c>
    </row>
    <row r="41" spans="1:7" x14ac:dyDescent="0.25">
      <c r="A41" s="224"/>
      <c r="B41" s="94" t="s">
        <v>35</v>
      </c>
      <c r="C41" s="84" t="s">
        <v>33</v>
      </c>
      <c r="D41" s="85" t="s">
        <v>33</v>
      </c>
      <c r="E41" s="105">
        <f>+'3.2.2.3'!E53/'3.2.2.3'!E41-1</f>
        <v>-1.7094017094017144E-2</v>
      </c>
      <c r="F41" s="113">
        <v>0</v>
      </c>
      <c r="G41" s="150">
        <f>+'3.2.2.3'!G53/'3.2.2.3'!G41-1</f>
        <v>0.19070512820512819</v>
      </c>
    </row>
    <row r="42" spans="1:7" x14ac:dyDescent="0.25">
      <c r="A42" s="224"/>
      <c r="B42" s="94" t="s">
        <v>36</v>
      </c>
      <c r="C42" s="84" t="s">
        <v>33</v>
      </c>
      <c r="D42" s="85" t="s">
        <v>33</v>
      </c>
      <c r="E42" s="105">
        <f>+'3.2.2.3'!E54/'3.2.2.3'!E42-1</f>
        <v>-0.30078360458107289</v>
      </c>
      <c r="F42" s="113">
        <v>0</v>
      </c>
      <c r="G42" s="150">
        <f>+'3.2.2.3'!G54/'3.2.2.3'!G42-1</f>
        <v>0.71127185051235675</v>
      </c>
    </row>
    <row r="43" spans="1:7" x14ac:dyDescent="0.25">
      <c r="A43" s="224"/>
      <c r="B43" s="94" t="s">
        <v>37</v>
      </c>
      <c r="C43" s="84" t="s">
        <v>33</v>
      </c>
      <c r="D43" s="85" t="s">
        <v>33</v>
      </c>
      <c r="E43" s="105">
        <f>+'3.2.2.3'!E55/'3.2.2.3'!E43-1</f>
        <v>0.88070175438596499</v>
      </c>
      <c r="F43" s="113">
        <f>+'3.2.2.3'!F55/'3.2.2.3'!F43-1</f>
        <v>4.0805555555555557</v>
      </c>
      <c r="G43" s="150">
        <f>+'3.2.2.3'!G55/'3.2.2.3'!G43-1</f>
        <v>2.6666666666666665</v>
      </c>
    </row>
    <row r="44" spans="1:7" x14ac:dyDescent="0.25">
      <c r="A44" s="224"/>
      <c r="B44" s="94" t="s">
        <v>38</v>
      </c>
      <c r="C44" s="84" t="s">
        <v>33</v>
      </c>
      <c r="D44" s="85" t="s">
        <v>33</v>
      </c>
      <c r="E44" s="105">
        <f>+'3.2.2.3'!E56/'3.2.2.3'!E44-1</f>
        <v>-0.74608695652173918</v>
      </c>
      <c r="F44" s="113">
        <f>+'3.2.2.3'!F56/'3.2.2.3'!F44-1</f>
        <v>1.5553602811950791</v>
      </c>
      <c r="G44" s="150">
        <f>+'3.2.2.3'!G56/'3.2.2.3'!G44-1</f>
        <v>0.39860139860139854</v>
      </c>
    </row>
    <row r="45" spans="1:7" x14ac:dyDescent="0.25">
      <c r="A45" s="224"/>
      <c r="B45" s="94" t="s">
        <v>39</v>
      </c>
      <c r="C45" s="84" t="s">
        <v>33</v>
      </c>
      <c r="D45" s="85" t="s">
        <v>33</v>
      </c>
      <c r="E45" s="105">
        <f>+'3.2.2.3'!E57/'3.2.2.3'!E45-1</f>
        <v>-0.17873587275010461</v>
      </c>
      <c r="F45" s="113">
        <f>+'3.2.2.3'!F57/'3.2.2.3'!F45-1</f>
        <v>2.7762039660056659</v>
      </c>
      <c r="G45" s="150">
        <f>+'3.2.2.3'!G57/'3.2.2.3'!G45-1</f>
        <v>0.72882830626450112</v>
      </c>
    </row>
    <row r="46" spans="1:7" x14ac:dyDescent="0.25">
      <c r="A46" s="224"/>
      <c r="B46" s="94" t="s">
        <v>40</v>
      </c>
      <c r="C46" s="84" t="s">
        <v>33</v>
      </c>
      <c r="D46" s="85" t="s">
        <v>33</v>
      </c>
      <c r="E46" s="105">
        <f>+'3.2.2.3'!E58/'3.2.2.3'!E46-1</f>
        <v>-0.3354037267080745</v>
      </c>
      <c r="F46" s="113">
        <f>+'3.2.2.3'!F58/'3.2.2.3'!F46-1</f>
        <v>0.5180806675938805</v>
      </c>
      <c r="G46" s="150">
        <f>+'3.2.2.3'!G58/'3.2.2.3'!G46-1</f>
        <v>0.21176995095853757</v>
      </c>
    </row>
    <row r="47" spans="1:7" x14ac:dyDescent="0.25">
      <c r="A47" s="224"/>
      <c r="B47" s="94" t="s">
        <v>41</v>
      </c>
      <c r="C47" s="84" t="s">
        <v>33</v>
      </c>
      <c r="D47" s="85" t="s">
        <v>33</v>
      </c>
      <c r="E47" s="105">
        <f>+'3.2.2.3'!E59/'3.2.2.3'!E47-1</f>
        <v>-0.2060409924487594</v>
      </c>
      <c r="F47" s="113">
        <f>+'3.2.2.3'!F59/'3.2.2.3'!F47-1</f>
        <v>0.99911582670203369</v>
      </c>
      <c r="G47" s="150">
        <f>+'3.2.2.3'!G59/'3.2.2.3'!G47-1</f>
        <v>0.4562682215743441</v>
      </c>
    </row>
    <row r="48" spans="1:7" x14ac:dyDescent="0.25">
      <c r="A48" s="224"/>
      <c r="B48" s="94" t="s">
        <v>42</v>
      </c>
      <c r="C48" s="84" t="s">
        <v>33</v>
      </c>
      <c r="D48" s="85" t="s">
        <v>33</v>
      </c>
      <c r="E48" s="105">
        <f>+'3.2.2.3'!E60/'3.2.2.3'!E48-1</f>
        <v>-0.41561040693795859</v>
      </c>
      <c r="F48" s="113">
        <f>+'3.2.2.3'!F60/'3.2.2.3'!F48-1</f>
        <v>2.2586786114221726</v>
      </c>
      <c r="G48" s="150">
        <f>+'3.2.2.3'!G60/'3.2.2.3'!G48-1</f>
        <v>0.58277591973244136</v>
      </c>
    </row>
    <row r="49" spans="1:7" x14ac:dyDescent="0.25">
      <c r="A49" s="224"/>
      <c r="B49" s="94" t="s">
        <v>43</v>
      </c>
      <c r="C49" s="84" t="s">
        <v>33</v>
      </c>
      <c r="D49" s="85" t="s">
        <v>33</v>
      </c>
      <c r="E49" s="105">
        <f>+'3.2.2.3'!E61/'3.2.2.3'!E49-1</f>
        <v>3.4322280395578719E-2</v>
      </c>
      <c r="F49" s="113">
        <f>+'3.2.2.3'!F61/'3.2.2.3'!F49-1</f>
        <v>0.86012163336229364</v>
      </c>
      <c r="G49" s="150">
        <f>+'3.2.2.3'!G61/'3.2.2.3'!G49-1</f>
        <v>0.36550522648083628</v>
      </c>
    </row>
    <row r="50" spans="1:7" ht="15.75" thickBot="1" x14ac:dyDescent="0.3">
      <c r="A50" s="236"/>
      <c r="B50" s="95" t="s">
        <v>44</v>
      </c>
      <c r="C50" s="87" t="s">
        <v>33</v>
      </c>
      <c r="D50" s="88" t="s">
        <v>33</v>
      </c>
      <c r="E50" s="106">
        <f>+'3.2.2.3'!E62/'3.2.2.3'!E50-1</f>
        <v>0</v>
      </c>
      <c r="F50" s="114">
        <v>0</v>
      </c>
      <c r="G50" s="151">
        <f>+'3.2.2.3'!G62/'3.2.2.3'!G50-1</f>
        <v>0.28066037735849059</v>
      </c>
    </row>
    <row r="51" spans="1:7" x14ac:dyDescent="0.25">
      <c r="A51" s="235" t="s">
        <v>50</v>
      </c>
      <c r="B51" s="93" t="s">
        <v>32</v>
      </c>
      <c r="C51" s="109">
        <f>+'3.2.2.3'!C63/'3.2.2.3'!C51-1</f>
        <v>3.8561822423493819E-2</v>
      </c>
      <c r="D51" s="101" t="s">
        <v>33</v>
      </c>
      <c r="E51" s="104">
        <f>+'3.2.2.3'!E63/'3.2.2.3'!E51-1</f>
        <v>0.27953890489913547</v>
      </c>
      <c r="F51" s="115">
        <v>0</v>
      </c>
      <c r="G51" s="152">
        <f>+'3.2.2.3'!G63/'3.2.2.3'!G51-1</f>
        <v>0.27953890489913547</v>
      </c>
    </row>
    <row r="52" spans="1:7" x14ac:dyDescent="0.25">
      <c r="A52" s="224"/>
      <c r="B52" s="94" t="s">
        <v>34</v>
      </c>
      <c r="C52" s="110">
        <f>+'3.2.2.3'!C64/'3.2.2.3'!C52-1</f>
        <v>-7.8740157480314821E-3</v>
      </c>
      <c r="D52" s="85" t="s">
        <v>33</v>
      </c>
      <c r="E52" s="105">
        <f>+'3.2.2.3'!E64/'3.2.2.3'!E52-1</f>
        <v>0.5462864439242392</v>
      </c>
      <c r="F52" s="113">
        <v>0</v>
      </c>
      <c r="G52" s="150">
        <f>+'3.2.2.3'!G64/'3.2.2.3'!G52-1</f>
        <v>0.5462864439242392</v>
      </c>
    </row>
    <row r="53" spans="1:7" x14ac:dyDescent="0.25">
      <c r="A53" s="224"/>
      <c r="B53" s="94" t="s">
        <v>35</v>
      </c>
      <c r="C53" s="110">
        <f>+'3.2.2.3'!C65/'3.2.2.3'!C53-1</f>
        <v>0.17608695652173911</v>
      </c>
      <c r="D53" s="85" t="s">
        <v>33</v>
      </c>
      <c r="E53" s="105">
        <f>+'3.2.2.3'!E65/'3.2.2.3'!E53-1</f>
        <v>0.42065217391304355</v>
      </c>
      <c r="F53" s="113">
        <f>+'3.2.2.3'!F65/'3.2.2.3'!F53-1</f>
        <v>-1</v>
      </c>
      <c r="G53" s="150">
        <f>+'3.2.2.3'!G65/'3.2.2.3'!G53-1</f>
        <v>0.17272319425751448</v>
      </c>
    </row>
    <row r="54" spans="1:7" x14ac:dyDescent="0.25">
      <c r="A54" s="224"/>
      <c r="B54" s="94" t="s">
        <v>36</v>
      </c>
      <c r="C54" s="110">
        <f>+'3.2.2.3'!C66/'3.2.2.3'!C54-1</f>
        <v>3.4482758620688614E-3</v>
      </c>
      <c r="D54" s="85" t="s">
        <v>33</v>
      </c>
      <c r="E54" s="105">
        <f>+'3.2.2.3'!E66/'3.2.2.3'!E54-1</f>
        <v>0.18017241379310356</v>
      </c>
      <c r="F54" s="113">
        <f>+'3.2.2.3'!F66/'3.2.2.3'!F54-1</f>
        <v>0.63013698630136994</v>
      </c>
      <c r="G54" s="150">
        <f>+'3.2.2.3'!G66/'3.2.2.3'!G54-1</f>
        <v>0.44628390278266994</v>
      </c>
    </row>
    <row r="55" spans="1:7" x14ac:dyDescent="0.25">
      <c r="A55" s="224"/>
      <c r="B55" s="94" t="s">
        <v>37</v>
      </c>
      <c r="C55" s="110">
        <f>+'3.2.2.3'!C67/'3.2.2.3'!C55-1</f>
        <v>-1</v>
      </c>
      <c r="D55" s="85" t="s">
        <v>33</v>
      </c>
      <c r="E55" s="105">
        <f>+'3.2.2.3'!E67/'3.2.2.3'!E55-1</f>
        <v>-1</v>
      </c>
      <c r="F55" s="113">
        <f>+'3.2.2.3'!F67/'3.2.2.3'!F55-1</f>
        <v>-4.7020229633679578E-2</v>
      </c>
      <c r="G55" s="150">
        <f>+'3.2.2.3'!G67/'3.2.2.3'!G55-1</f>
        <v>-0.26300211416490482</v>
      </c>
    </row>
    <row r="56" spans="1:7" x14ac:dyDescent="0.25">
      <c r="A56" s="224"/>
      <c r="B56" s="94" t="s">
        <v>38</v>
      </c>
      <c r="C56" s="110">
        <f>+'3.2.2.3'!C68/'3.2.2.3'!C56-1</f>
        <v>-1</v>
      </c>
      <c r="D56" s="85" t="s">
        <v>33</v>
      </c>
      <c r="E56" s="105">
        <f>+'3.2.2.3'!E68/'3.2.2.3'!E56-1</f>
        <v>-1</v>
      </c>
      <c r="F56" s="113">
        <f>+'3.2.2.3'!F68/'3.2.2.3'!F56-1</f>
        <v>0.29504814305364513</v>
      </c>
      <c r="G56" s="150">
        <f>+'3.2.2.3'!G68/'3.2.2.3'!G56-1</f>
        <v>0.17687499999999989</v>
      </c>
    </row>
    <row r="57" spans="1:7" x14ac:dyDescent="0.25">
      <c r="A57" s="224"/>
      <c r="B57" s="94" t="s">
        <v>39</v>
      </c>
      <c r="C57" s="110">
        <f>+'3.2.2.3'!C69/'3.2.2.3'!C57-1</f>
        <v>-1</v>
      </c>
      <c r="D57" s="85" t="s">
        <v>33</v>
      </c>
      <c r="E57" s="105">
        <f>+'3.2.2.3'!E69/'3.2.2.3'!E57-1</f>
        <v>-1</v>
      </c>
      <c r="F57" s="113">
        <f>+'3.2.2.3'!F69/'3.2.2.3'!F57-1</f>
        <v>0.32133033258314581</v>
      </c>
      <c r="G57" s="150">
        <f>+'3.2.2.3'!G69/'3.2.2.3'!G57-1</f>
        <v>-0.11357154839791983</v>
      </c>
    </row>
    <row r="58" spans="1:7" x14ac:dyDescent="0.25">
      <c r="A58" s="224"/>
      <c r="B58" s="94" t="s">
        <v>40</v>
      </c>
      <c r="C58" s="110">
        <f>+'3.2.2.3'!C70/'3.2.2.3'!C58-1</f>
        <v>-0.56074766355140193</v>
      </c>
      <c r="D58" s="85" t="s">
        <v>33</v>
      </c>
      <c r="E58" s="105">
        <f>+'3.2.2.3'!E70/'3.2.2.3'!E58-1</f>
        <v>-0.56074766355140193</v>
      </c>
      <c r="F58" s="113">
        <f>+'3.2.2.3'!F70/'3.2.2.3'!F58-1</f>
        <v>5.8176820888685254E-2</v>
      </c>
      <c r="G58" s="150">
        <f>+'3.2.2.3'!G70/'3.2.2.3'!G58-1</f>
        <v>-6.3649742457689507E-2</v>
      </c>
    </row>
    <row r="59" spans="1:7" x14ac:dyDescent="0.25">
      <c r="A59" s="224"/>
      <c r="B59" s="94" t="s">
        <v>41</v>
      </c>
      <c r="C59" s="110">
        <f>+'3.2.2.3'!C71/'3.2.2.3'!C59-1</f>
        <v>-0.58152173913043481</v>
      </c>
      <c r="D59" s="85" t="s">
        <v>33</v>
      </c>
      <c r="E59" s="105">
        <f>+'3.2.2.3'!E71/'3.2.2.3'!E59-1</f>
        <v>-0.58152173913043481</v>
      </c>
      <c r="F59" s="113">
        <f>+'3.2.2.3'!F71/'3.2.2.3'!F59-1</f>
        <v>0.1897390535161434</v>
      </c>
      <c r="G59" s="150">
        <f>+'3.2.2.3'!G71/'3.2.2.3'!G59-1</f>
        <v>3.336670003337705E-4</v>
      </c>
    </row>
    <row r="60" spans="1:7" x14ac:dyDescent="0.25">
      <c r="A60" s="224"/>
      <c r="B60" s="94" t="s">
        <v>42</v>
      </c>
      <c r="C60" s="110">
        <f>+'3.2.2.3'!C72/'3.2.2.3'!C60-1</f>
        <v>0.21118721461187207</v>
      </c>
      <c r="D60" s="85" t="s">
        <v>33</v>
      </c>
      <c r="E60" s="105">
        <f>+'3.2.2.3'!E72/'3.2.2.3'!E60-1</f>
        <v>0.21118721461187207</v>
      </c>
      <c r="F60" s="113">
        <f>+'3.2.2.3'!F72/'3.2.2.3'!F60-1</f>
        <v>-6.5979381443298957E-2</v>
      </c>
      <c r="G60" s="150">
        <f>+'3.2.2.3'!G72/'3.2.2.3'!G60-1</f>
        <v>-1.8489170628631646E-3</v>
      </c>
    </row>
    <row r="61" spans="1:7" x14ac:dyDescent="0.25">
      <c r="A61" s="224"/>
      <c r="B61" s="94" t="s">
        <v>43</v>
      </c>
      <c r="C61" s="110">
        <f>+'3.2.2.3'!C73/'3.2.2.3'!C61-1</f>
        <v>-0.31383577052868394</v>
      </c>
      <c r="D61" s="85" t="s">
        <v>33</v>
      </c>
      <c r="E61" s="105">
        <f>+'3.2.2.3'!E73/'3.2.2.3'!E61-1</f>
        <v>-0.31383577052868394</v>
      </c>
      <c r="F61" s="113">
        <f>+'3.2.2.3'!F73/'3.2.2.3'!F61-1</f>
        <v>6.6791219056515638E-2</v>
      </c>
      <c r="G61" s="150">
        <f>+'3.2.2.3'!G73/'3.2.2.3'!G61-1</f>
        <v>-0.10589436080632819</v>
      </c>
    </row>
    <row r="62" spans="1:7" ht="15.75" thickBot="1" x14ac:dyDescent="0.3">
      <c r="A62" s="236"/>
      <c r="B62" s="95" t="s">
        <v>44</v>
      </c>
      <c r="C62" s="111">
        <f>+'3.2.2.3'!C74/'3.2.2.3'!C62-1</f>
        <v>-0.40094339622641506</v>
      </c>
      <c r="D62" s="88" t="s">
        <v>33</v>
      </c>
      <c r="E62" s="106">
        <f>+'3.2.2.3'!E74/'3.2.2.3'!E62-1</f>
        <v>-0.30424528301886788</v>
      </c>
      <c r="F62" s="114">
        <f>+'3.2.2.3'!F74/'3.2.2.3'!F62-1</f>
        <v>0.33333333333333326</v>
      </c>
      <c r="G62" s="151">
        <f>+'3.2.2.3'!G74/'3.2.2.3'!G62-1</f>
        <v>-0.16451810926949051</v>
      </c>
    </row>
    <row r="63" spans="1:7" x14ac:dyDescent="0.25">
      <c r="A63" s="235" t="s">
        <v>51</v>
      </c>
      <c r="B63" s="93" t="s">
        <v>32</v>
      </c>
      <c r="C63" s="109">
        <f>+'3.2.2.3'!C75/'3.2.2.3'!C63-1</f>
        <v>-0.33271670190274838</v>
      </c>
      <c r="D63" s="101">
        <f>+'3.2.2.3'!D75/'3.2.2.3'!D63-1</f>
        <v>-0.37015945330296129</v>
      </c>
      <c r="E63" s="104">
        <f>+'3.2.2.3'!E75/'3.2.2.3'!E63-1</f>
        <v>-0.33976833976833976</v>
      </c>
      <c r="F63" s="115">
        <v>0</v>
      </c>
      <c r="G63" s="152">
        <f>+'3.2.2.3'!G75/'3.2.2.3'!G63-1</f>
        <v>-0.33976833976833976</v>
      </c>
    </row>
    <row r="64" spans="1:7" x14ac:dyDescent="0.25">
      <c r="A64" s="224"/>
      <c r="B64" s="94" t="s">
        <v>34</v>
      </c>
      <c r="C64" s="110">
        <f>+'3.2.2.3'!C76/'3.2.2.3'!C64-1</f>
        <v>-0.21793221793221795</v>
      </c>
      <c r="D64" s="85">
        <f>+'3.2.2.3'!D76/'3.2.2.3'!D64-1</f>
        <v>-0.7142857142857143</v>
      </c>
      <c r="E64" s="105">
        <f>+'3.2.2.3'!E76/'3.2.2.3'!E64-1</f>
        <v>-0.39581612992017612</v>
      </c>
      <c r="F64" s="113">
        <v>0</v>
      </c>
      <c r="G64" s="150">
        <f>+'3.2.2.3'!G76/'3.2.2.3'!G64-1</f>
        <v>-0.39581612992017612</v>
      </c>
    </row>
    <row r="65" spans="1:7" x14ac:dyDescent="0.25">
      <c r="A65" s="224"/>
      <c r="B65" s="94" t="s">
        <v>35</v>
      </c>
      <c r="C65" s="110">
        <f>+'3.2.2.3'!C77/'3.2.2.3'!C65-1</f>
        <v>-0.48336414048059151</v>
      </c>
      <c r="D65" s="85">
        <f>+'3.2.2.3'!D77/'3.2.2.3'!D65-1</f>
        <v>-0.92666666666666664</v>
      </c>
      <c r="E65" s="105">
        <f>+'3.2.2.3'!E77/'3.2.2.3'!E65-1</f>
        <v>-0.55967865340474376</v>
      </c>
      <c r="F65" s="113">
        <v>0</v>
      </c>
      <c r="G65" s="150">
        <f>+'3.2.2.3'!G77/'3.2.2.3'!G65-1</f>
        <v>-0.37911247130833969</v>
      </c>
    </row>
    <row r="66" spans="1:7" x14ac:dyDescent="0.25">
      <c r="A66" s="224"/>
      <c r="B66" s="94" t="s">
        <v>36</v>
      </c>
      <c r="C66" s="110">
        <f>+'3.2.2.3'!C78/'3.2.2.3'!C66-1</f>
        <v>3.2646048109965742E-2</v>
      </c>
      <c r="D66" s="85">
        <f>+'3.2.2.3'!D78/'3.2.2.3'!D66-1</f>
        <v>0</v>
      </c>
      <c r="E66" s="105">
        <f>+'3.2.2.3'!E78/'3.2.2.3'!E66-1</f>
        <v>2.7757487216946597E-2</v>
      </c>
      <c r="F66" s="113">
        <f>+'3.2.2.3'!F78/'3.2.2.3'!F66-1</f>
        <v>-0.32663500182681771</v>
      </c>
      <c r="G66" s="150">
        <f>+'3.2.2.3'!G78/'3.2.2.3'!G66-1</f>
        <v>-0.20847540185094982</v>
      </c>
    </row>
    <row r="67" spans="1:7" x14ac:dyDescent="0.25">
      <c r="A67" s="224"/>
      <c r="B67" s="94" t="s">
        <v>37</v>
      </c>
      <c r="C67" s="110">
        <v>0</v>
      </c>
      <c r="D67" s="85">
        <v>0</v>
      </c>
      <c r="E67" s="105">
        <v>0</v>
      </c>
      <c r="F67" s="113">
        <f>+'3.2.2.3'!F79/'3.2.2.3'!F67-1</f>
        <v>-0.1835915088927137</v>
      </c>
      <c r="G67" s="150">
        <f>+'3.2.2.3'!G79/'3.2.2.3'!G67-1</f>
        <v>8.1468732071141803E-2</v>
      </c>
    </row>
    <row r="68" spans="1:7" x14ac:dyDescent="0.25">
      <c r="A68" s="224"/>
      <c r="B68" s="94" t="s">
        <v>38</v>
      </c>
      <c r="C68" s="110">
        <v>0</v>
      </c>
      <c r="D68" s="85">
        <v>0</v>
      </c>
      <c r="E68" s="105">
        <v>0</v>
      </c>
      <c r="F68" s="113">
        <f>+'3.2.2.3'!F80/'3.2.2.3'!F68-1</f>
        <v>-0.33191715347849182</v>
      </c>
      <c r="G68" s="150">
        <f>+'3.2.2.3'!G80/'3.2.2.3'!G68-1</f>
        <v>-0.26394052044609662</v>
      </c>
    </row>
    <row r="69" spans="1:7" x14ac:dyDescent="0.25">
      <c r="A69" s="224"/>
      <c r="B69" s="94" t="s">
        <v>39</v>
      </c>
      <c r="C69" s="110">
        <v>0</v>
      </c>
      <c r="D69" s="85">
        <v>0</v>
      </c>
      <c r="E69" s="105">
        <v>0</v>
      </c>
      <c r="F69" s="113">
        <f>+'3.2.2.3'!F81/'3.2.2.3'!F69-1</f>
        <v>-0.22199091597274789</v>
      </c>
      <c r="G69" s="150">
        <f>+'3.2.2.3'!G81/'3.2.2.3'!G69-1</f>
        <v>0.24186222558667669</v>
      </c>
    </row>
    <row r="70" spans="1:7" x14ac:dyDescent="0.25">
      <c r="A70" s="224"/>
      <c r="B70" s="94" t="s">
        <v>40</v>
      </c>
      <c r="C70" s="110">
        <f>+'3.2.2.3'!C82/'3.2.2.3'!C70-1</f>
        <v>1.1787234042553192</v>
      </c>
      <c r="D70" s="85">
        <v>0</v>
      </c>
      <c r="E70" s="105">
        <f>+'3.2.2.3'!E82/'3.2.2.3'!E70-1</f>
        <v>1.2212765957446807</v>
      </c>
      <c r="F70" s="113">
        <f>+'3.2.2.3'!F82/'3.2.2.3'!F70-1</f>
        <v>-9.2207792207792183E-2</v>
      </c>
      <c r="G70" s="150">
        <f>+'3.2.2.3'!G82/'3.2.2.3'!G70-1</f>
        <v>2.9076620825147392E-2</v>
      </c>
    </row>
    <row r="71" spans="1:7" x14ac:dyDescent="0.25">
      <c r="A71" s="224"/>
      <c r="B71" s="94" t="s">
        <v>41</v>
      </c>
      <c r="C71" s="110">
        <f>+'3.2.2.3'!C83/'3.2.2.3'!C71-1</f>
        <v>2.7045454545454546</v>
      </c>
      <c r="D71" s="85">
        <v>0</v>
      </c>
      <c r="E71" s="105">
        <f>+'3.2.2.3'!E83/'3.2.2.3'!E71-1</f>
        <v>2.8246753246753249</v>
      </c>
      <c r="F71" s="113">
        <f>+'3.2.2.3'!F83/'3.2.2.3'!F71-1</f>
        <v>-0.29776951672862451</v>
      </c>
      <c r="G71" s="150">
        <f>+'3.2.2.3'!G83/'3.2.2.3'!G71-1</f>
        <v>2.3015343562375001E-2</v>
      </c>
    </row>
    <row r="72" spans="1:7" x14ac:dyDescent="0.25">
      <c r="A72" s="224"/>
      <c r="B72" s="94" t="s">
        <v>42</v>
      </c>
      <c r="C72" s="110">
        <f>+'3.2.2.3'!C84/'3.2.2.3'!C72-1</f>
        <v>0.35438265786993406</v>
      </c>
      <c r="D72" s="85">
        <v>0</v>
      </c>
      <c r="E72" s="105">
        <f>+'3.2.2.3'!E84/'3.2.2.3'!E72-1</f>
        <v>0.45240339302544763</v>
      </c>
      <c r="F72" s="113">
        <f>+'3.2.2.3'!F84/'3.2.2.3'!F72-1</f>
        <v>-0.43377483443708609</v>
      </c>
      <c r="G72" s="150">
        <f>+'3.2.2.3'!G84/'3.2.2.3'!G72-1</f>
        <v>-0.18496956866896008</v>
      </c>
    </row>
    <row r="73" spans="1:7" x14ac:dyDescent="0.25">
      <c r="A73" s="224"/>
      <c r="B73" s="94" t="s">
        <v>43</v>
      </c>
      <c r="C73" s="110">
        <f>+'3.2.2.3'!C85/'3.2.2.3'!C73-1</f>
        <v>0.1598360655737705</v>
      </c>
      <c r="D73" s="85">
        <v>0</v>
      </c>
      <c r="E73" s="105">
        <f>+'3.2.2.3'!E85/'3.2.2.3'!E73-1</f>
        <v>0.25983606557377059</v>
      </c>
      <c r="F73" s="113">
        <f>+'3.2.2.3'!F85/'3.2.2.3'!F73-1</f>
        <v>-0.3887915936952715</v>
      </c>
      <c r="G73" s="150">
        <f>+'3.2.2.3'!G85/'3.2.2.3'!G73-1</f>
        <v>-0.1629566210045662</v>
      </c>
    </row>
    <row r="74" spans="1:7" ht="15.75" thickBot="1" x14ac:dyDescent="0.3">
      <c r="A74" s="236"/>
      <c r="B74" s="95" t="s">
        <v>44</v>
      </c>
      <c r="C74" s="111">
        <f>+'3.2.2.3'!C86/'3.2.2.3'!C74-1</f>
        <v>-0.17322834645669294</v>
      </c>
      <c r="D74" s="88">
        <f>+'3.2.2.3'!D86/'3.2.2.3'!D74-1</f>
        <v>0.77235772357723587</v>
      </c>
      <c r="E74" s="106">
        <f>+'3.2.2.3'!E86/'3.2.2.3'!E74-1</f>
        <v>-4.1807909604519744E-2</v>
      </c>
      <c r="F74" s="114">
        <f>+'3.2.2.3'!F86/'3.2.2.3'!F74-1</f>
        <v>-0.67016806722689082</v>
      </c>
      <c r="G74" s="151">
        <f>+'3.2.2.3'!G86/'3.2.2.3'!G74-1</f>
        <v>-0.26157237325495963</v>
      </c>
    </row>
    <row r="75" spans="1:7" x14ac:dyDescent="0.25">
      <c r="A75" s="235" t="s">
        <v>52</v>
      </c>
      <c r="B75" s="93" t="s">
        <v>32</v>
      </c>
      <c r="C75" s="109">
        <f>+'3.2.2.3'!C87/'3.2.2.3'!C75-1</f>
        <v>-1</v>
      </c>
      <c r="D75" s="101">
        <f>+'3.2.2.3'!D87/'3.2.2.3'!D75-1</f>
        <v>1.2305605786618443</v>
      </c>
      <c r="E75" s="104">
        <f>+'3.2.2.3'!E87/'3.2.2.3'!E75-1</f>
        <v>-0.5992527615334633</v>
      </c>
      <c r="F75" s="115">
        <v>0</v>
      </c>
      <c r="G75" s="152">
        <f>+'3.2.2.3'!G87/'3.2.2.3'!G75-1</f>
        <v>-0.5992527615334633</v>
      </c>
    </row>
    <row r="76" spans="1:7" x14ac:dyDescent="0.25">
      <c r="A76" s="224"/>
      <c r="B76" s="94" t="s">
        <v>34</v>
      </c>
      <c r="C76" s="110">
        <f>+'3.2.2.3'!C88/'3.2.2.3'!C76-1</f>
        <v>0.15277015907844205</v>
      </c>
      <c r="D76" s="85">
        <f>+'3.2.2.3'!D88/'3.2.2.3'!D76-1</f>
        <v>1.6478494623655915</v>
      </c>
      <c r="E76" s="105">
        <f>+'3.2.2.3'!E88/'3.2.2.3'!E76-1</f>
        <v>0.40615034168564912</v>
      </c>
      <c r="F76" s="113">
        <v>0</v>
      </c>
      <c r="G76" s="150">
        <f>+'3.2.2.3'!G88/'3.2.2.3'!G76-1</f>
        <v>0.40615034168564912</v>
      </c>
    </row>
    <row r="77" spans="1:7" x14ac:dyDescent="0.25">
      <c r="A77" s="224"/>
      <c r="B77" s="94" t="s">
        <v>35</v>
      </c>
      <c r="C77" s="110">
        <f>+'3.2.2.3'!C89/'3.2.2.3'!C77-1</f>
        <v>0.11270125223613592</v>
      </c>
      <c r="D77" s="85">
        <f>+'3.2.2.3'!D89/'3.2.2.3'!D77-1</f>
        <v>16.424242424242426</v>
      </c>
      <c r="E77" s="105">
        <f>+'3.2.2.3'!E89/'3.2.2.3'!E77-1</f>
        <v>0.58036490008688091</v>
      </c>
      <c r="F77" s="113">
        <f>+'3.2.2.3'!F89/'3.2.2.3'!F77-1</f>
        <v>0.57415254237288127</v>
      </c>
      <c r="G77" s="150">
        <f>+'3.2.2.3'!G89/'3.2.2.3'!G77-1</f>
        <v>0.57855822550831792</v>
      </c>
    </row>
    <row r="78" spans="1:7" x14ac:dyDescent="0.25">
      <c r="A78" s="224"/>
      <c r="B78" s="94" t="s">
        <v>36</v>
      </c>
      <c r="C78" s="110">
        <f>+'3.2.2.3'!C90/'3.2.2.3'!C78-1</f>
        <v>-8.3194675540765317E-3</v>
      </c>
      <c r="D78" s="85">
        <f>+'3.2.2.3'!D90/'3.2.2.3'!D78-1</f>
        <v>0.25853658536585367</v>
      </c>
      <c r="E78" s="105">
        <f>+'3.2.2.3'!E90/'3.2.2.3'!E78-1</f>
        <v>3.056147832267242E-2</v>
      </c>
      <c r="F78" s="113">
        <f>+'3.2.2.3'!F90/'3.2.2.3'!F78-1</f>
        <v>-0.46771568095496474</v>
      </c>
      <c r="G78" s="150">
        <f>+'3.2.2.3'!G90/'3.2.2.3'!G78-1</f>
        <v>-0.252</v>
      </c>
    </row>
    <row r="79" spans="1:7" x14ac:dyDescent="0.25">
      <c r="A79" s="224"/>
      <c r="B79" s="94" t="s">
        <v>37</v>
      </c>
      <c r="C79" s="110">
        <f>+'3.2.2.3'!C91/'3.2.2.3'!C79-1</f>
        <v>-4.5454545454545414E-2</v>
      </c>
      <c r="D79" s="85">
        <v>0</v>
      </c>
      <c r="E79" s="105">
        <f>+'3.2.2.3'!E91/'3.2.2.3'!E79-1</f>
        <v>-4.5454545454545414E-2</v>
      </c>
      <c r="F79" s="113">
        <f>+'3.2.2.3'!F91/'3.2.2.3'!F79-1</f>
        <v>-0.42867182009838367</v>
      </c>
      <c r="G79" s="150">
        <f>+'3.2.2.3'!G91/'3.2.2.3'!G79-1</f>
        <v>-0.33474801061007953</v>
      </c>
    </row>
    <row r="80" spans="1:7" x14ac:dyDescent="0.25">
      <c r="A80" s="224"/>
      <c r="B80" s="94" t="s">
        <v>38</v>
      </c>
      <c r="C80" s="110">
        <f>+'3.2.2.3'!C92/'3.2.2.3'!C80-1</f>
        <v>2.8828125</v>
      </c>
      <c r="D80" s="85">
        <v>0</v>
      </c>
      <c r="E80" s="105">
        <f>+'3.2.2.3'!E92/'3.2.2.3'!E80-1</f>
        <v>3.21875</v>
      </c>
      <c r="F80" s="113">
        <f>+'3.2.2.3'!F92/'3.2.2.3'!F80-1</f>
        <v>-0.22416534181240066</v>
      </c>
      <c r="G80" s="150">
        <f>+'3.2.2.3'!G92/'3.2.2.3'!G80-1</f>
        <v>9.3795093795093765E-2</v>
      </c>
    </row>
    <row r="81" spans="1:7" x14ac:dyDescent="0.25">
      <c r="A81" s="224"/>
      <c r="B81" s="94" t="s">
        <v>39</v>
      </c>
      <c r="C81" s="110">
        <f>+'3.2.2.3'!C93/'3.2.2.3'!C81-1</f>
        <v>-6.2389380530973426E-2</v>
      </c>
      <c r="D81" s="85">
        <f>+'3.2.2.3'!D93/'3.2.2.3'!D81-1</f>
        <v>0.52356020942408388</v>
      </c>
      <c r="E81" s="105">
        <f>+'3.2.2.3'!E93/'3.2.2.3'!E81-1</f>
        <v>-1.6727866177070561E-2</v>
      </c>
      <c r="F81" s="113">
        <f>+'3.2.2.3'!F93/'3.2.2.3'!F81-1</f>
        <v>-4.9379712965215261E-2</v>
      </c>
      <c r="G81" s="150">
        <f>+'3.2.2.3'!G93/'3.2.2.3'!G81-1</f>
        <v>-3.7183785431270988E-2</v>
      </c>
    </row>
    <row r="82" spans="1:7" x14ac:dyDescent="0.25">
      <c r="A82" s="224"/>
      <c r="B82" s="94" t="s">
        <v>40</v>
      </c>
      <c r="C82" s="110">
        <f>+'3.2.2.3'!C94/'3.2.2.3'!C82-1</f>
        <v>0.23046875</v>
      </c>
      <c r="D82" s="85">
        <f>+'3.2.2.3'!D94/'3.2.2.3'!D82-1</f>
        <v>-1</v>
      </c>
      <c r="E82" s="105">
        <f>+'3.2.2.3'!E94/'3.2.2.3'!E82-1</f>
        <v>0.2068965517241379</v>
      </c>
      <c r="F82" s="113">
        <f>+'3.2.2.3'!F94/'3.2.2.3'!F82-1</f>
        <v>-0.33285646161182647</v>
      </c>
      <c r="G82" s="150">
        <f>+'3.2.2.3'!G94/'3.2.2.3'!G82-1</f>
        <v>-0.22527682321496756</v>
      </c>
    </row>
    <row r="83" spans="1:7" x14ac:dyDescent="0.25">
      <c r="A83" s="224"/>
      <c r="B83" s="94" t="s">
        <v>41</v>
      </c>
      <c r="C83" s="110">
        <f>+'3.2.2.3'!C95/'3.2.2.3'!C83-1</f>
        <v>-1.3146362839614345E-2</v>
      </c>
      <c r="D83" s="85">
        <f>+'3.2.2.3'!D95/'3.2.2.3'!D83-1</f>
        <v>0.72972972972972983</v>
      </c>
      <c r="E83" s="105">
        <f>+'3.2.2.3'!E95/'3.2.2.3'!E83-1</f>
        <v>1.0186757215619791E-2</v>
      </c>
      <c r="F83" s="113">
        <f>+'3.2.2.3'!F95/'3.2.2.3'!F83-1</f>
        <v>-0.25039703546850189</v>
      </c>
      <c r="G83" s="150">
        <f>+'3.2.2.3'!G95/'3.2.2.3'!G83-1</f>
        <v>-0.15030974894033255</v>
      </c>
    </row>
    <row r="84" spans="1:7" x14ac:dyDescent="0.25">
      <c r="A84" s="224"/>
      <c r="B84" s="94" t="s">
        <v>42</v>
      </c>
      <c r="C84" s="110">
        <f>+'3.2.2.3'!C96/'3.2.2.3'!C84-1</f>
        <v>0.24704244954766885</v>
      </c>
      <c r="D84" s="85">
        <f>+'3.2.2.3'!D96/'3.2.2.3'!D84-1</f>
        <v>1.5096153846153846</v>
      </c>
      <c r="E84" s="105">
        <f>+'3.2.2.3'!E96/'3.2.2.3'!E84-1</f>
        <v>0.33225178455548354</v>
      </c>
      <c r="F84" s="113">
        <f>+'3.2.2.3'!F96/'3.2.2.3'!F84-1</f>
        <v>-1</v>
      </c>
      <c r="G84" s="150">
        <f>+'3.2.2.3'!G96/'3.2.2.3'!G84-1</f>
        <v>-0.33344155844155843</v>
      </c>
    </row>
    <row r="85" spans="1:7" x14ac:dyDescent="0.25">
      <c r="A85" s="224"/>
      <c r="B85" s="94" t="s">
        <v>43</v>
      </c>
      <c r="C85" s="110">
        <f>+'3.2.2.3'!C97/'3.2.2.3'!C85-1</f>
        <v>0.30742049469964661</v>
      </c>
      <c r="D85" s="85">
        <f>+'3.2.2.3'!D97/'3.2.2.3'!D85-1</f>
        <v>-3.2786885245901676E-2</v>
      </c>
      <c r="E85" s="105">
        <f>+'3.2.2.3'!E97/'3.2.2.3'!E85-1</f>
        <v>0.28041639557579701</v>
      </c>
      <c r="F85" s="113">
        <f>+'3.2.2.3'!F97/'3.2.2.3'!F85-1</f>
        <v>0.51504297994269344</v>
      </c>
      <c r="G85" s="150">
        <f>+'3.2.2.3'!G97/'3.2.2.3'!G85-1</f>
        <v>0.39209001022843504</v>
      </c>
    </row>
    <row r="86" spans="1:7" ht="15.75" thickBot="1" x14ac:dyDescent="0.3">
      <c r="A86" s="236"/>
      <c r="B86" s="95" t="s">
        <v>44</v>
      </c>
      <c r="C86" s="111">
        <f>+'3.2.2.3'!C98/'3.2.2.3'!C86-1</f>
        <v>9.2063492063491958E-2</v>
      </c>
      <c r="D86" s="88">
        <f>+'3.2.2.3'!D98/'3.2.2.3'!D86-1</f>
        <v>-1</v>
      </c>
      <c r="E86" s="106">
        <f>+'3.2.2.3'!E98/'3.2.2.3'!E86-1</f>
        <v>-0.18867924528301883</v>
      </c>
      <c r="F86" s="114">
        <f>+'3.2.2.3'!F98/'3.2.2.3'!F86-1</f>
        <v>1.6878980891719744</v>
      </c>
      <c r="G86" s="151">
        <f>+'3.2.2.3'!G98/'3.2.2.3'!G86-1</f>
        <v>0.10447761194029859</v>
      </c>
    </row>
    <row r="87" spans="1:7" x14ac:dyDescent="0.25">
      <c r="A87" s="235" t="s">
        <v>53</v>
      </c>
      <c r="B87" s="93" t="s">
        <v>32</v>
      </c>
      <c r="C87" s="109">
        <v>0</v>
      </c>
      <c r="D87" s="101">
        <f>+'3.2.2.3'!D99/'3.2.2.3'!D87-1</f>
        <v>-3.2833400891771336E-2</v>
      </c>
      <c r="E87" s="104">
        <f>+'3.2.2.3'!E99/'3.2.2.3'!E87-1</f>
        <v>2.9379813538710984</v>
      </c>
      <c r="F87" s="115">
        <v>0</v>
      </c>
      <c r="G87" s="152">
        <f>+'3.2.2.3'!G99/'3.2.2.3'!G87-1</f>
        <v>2.9379813538710984</v>
      </c>
    </row>
    <row r="88" spans="1:7" x14ac:dyDescent="0.25">
      <c r="A88" s="224"/>
      <c r="B88" s="94" t="s">
        <v>34</v>
      </c>
      <c r="C88" s="110">
        <f>+'3.2.2.3'!C100/'3.2.2.3'!C88-1</f>
        <v>4.0685224839400513E-2</v>
      </c>
      <c r="D88" s="85">
        <f>+'3.2.2.3'!D100/'3.2.2.3'!D88-1</f>
        <v>0.56802030456852792</v>
      </c>
      <c r="E88" s="105">
        <f>+'3.2.2.3'!E100/'3.2.2.3'!E88-1</f>
        <v>0.20897456666126679</v>
      </c>
      <c r="F88" s="113">
        <v>0</v>
      </c>
      <c r="G88" s="150">
        <f>+'3.2.2.3'!G100/'3.2.2.3'!G88-1</f>
        <v>0.20897456666126679</v>
      </c>
    </row>
    <row r="89" spans="1:7" x14ac:dyDescent="0.25">
      <c r="A89" s="224"/>
      <c r="B89" s="94" t="s">
        <v>35</v>
      </c>
      <c r="C89" s="110">
        <f>+'3.2.2.3'!C101/'3.2.2.3'!C89-1</f>
        <v>0.6012861736334405</v>
      </c>
      <c r="D89" s="85">
        <f>+'3.2.2.3'!D101/'3.2.2.3'!D89-1</f>
        <v>-0.26260869565217393</v>
      </c>
      <c r="E89" s="105">
        <f>+'3.2.2.3'!E101/'3.2.2.3'!E89-1</f>
        <v>0.32820230896096758</v>
      </c>
      <c r="F89" s="113">
        <f>+'3.2.2.3'!F101/'3.2.2.3'!F89-1</f>
        <v>-0.60161507402422609</v>
      </c>
      <c r="G89" s="150">
        <f>+'3.2.2.3'!G101/'3.2.2.3'!G89-1</f>
        <v>5.8548009367681564E-2</v>
      </c>
    </row>
    <row r="90" spans="1:7" x14ac:dyDescent="0.25">
      <c r="A90" s="224"/>
      <c r="B90" s="94" t="s">
        <v>36</v>
      </c>
      <c r="C90" s="110">
        <f>+'3.2.2.3'!C102/'3.2.2.3'!C90-1</f>
        <v>0.22147651006711411</v>
      </c>
      <c r="D90" s="85">
        <f>+'3.2.2.3'!D102/'3.2.2.3'!D90-1</f>
        <v>-0.41860465116279066</v>
      </c>
      <c r="E90" s="105">
        <f>+'3.2.2.3'!E102/'3.2.2.3'!E90-1</f>
        <v>0.10758620689655163</v>
      </c>
      <c r="F90" s="113">
        <f>+'3.2.2.3'!F102/'3.2.2.3'!F90-1</f>
        <v>0.3863404689092762</v>
      </c>
      <c r="G90" s="150">
        <f>+'3.2.2.3'!G102/'3.2.2.3'!G90-1</f>
        <v>0.22007404360345539</v>
      </c>
    </row>
    <row r="91" spans="1:7" x14ac:dyDescent="0.25">
      <c r="A91" s="224"/>
      <c r="B91" s="94" t="s">
        <v>37</v>
      </c>
      <c r="C91" s="110">
        <f>+'3.2.2.3'!C103/'3.2.2.3'!C91-1</f>
        <v>0.63038548752834478</v>
      </c>
      <c r="D91" s="85">
        <v>0</v>
      </c>
      <c r="E91" s="105">
        <f>+'3.2.2.3'!E103/'3.2.2.3'!E91-1</f>
        <v>0.97052154195011342</v>
      </c>
      <c r="F91" s="113">
        <f>+'3.2.2.3'!F103/'3.2.2.3'!F91-1</f>
        <v>0.69495694956949561</v>
      </c>
      <c r="G91" s="150">
        <f>+'3.2.2.3'!G103/'3.2.2.3'!G91-1</f>
        <v>0.79186602870813405</v>
      </c>
    </row>
    <row r="92" spans="1:7" x14ac:dyDescent="0.25">
      <c r="A92" s="224"/>
      <c r="B92" s="94" t="s">
        <v>38</v>
      </c>
      <c r="C92" s="110">
        <f>+'3.2.2.3'!C104/'3.2.2.3'!C92-1</f>
        <v>-0.4144869215291751</v>
      </c>
      <c r="D92" s="85">
        <f>+'3.2.2.3'!D104/'3.2.2.3'!D92-1</f>
        <v>-1</v>
      </c>
      <c r="E92" s="105">
        <f>+'3.2.2.3'!E104/'3.2.2.3'!E92-1</f>
        <v>-0.46111111111111114</v>
      </c>
      <c r="F92" s="113">
        <f>+'3.2.2.3'!F104/'3.2.2.3'!F92-1</f>
        <v>-7.9918032786885251E-2</v>
      </c>
      <c r="G92" s="150">
        <f>+'3.2.2.3'!G104/'3.2.2.3'!G92-1</f>
        <v>-0.21569920844327173</v>
      </c>
    </row>
    <row r="93" spans="1:7" x14ac:dyDescent="0.25">
      <c r="A93" s="224"/>
      <c r="B93" s="94" t="s">
        <v>39</v>
      </c>
      <c r="C93" s="110">
        <f>+'3.2.2.3'!C105/'3.2.2.3'!C93-1</f>
        <v>0.17272298253893337</v>
      </c>
      <c r="D93" s="85">
        <f>+'3.2.2.3'!D105/'3.2.2.3'!D93-1</f>
        <v>0.53264604810996574</v>
      </c>
      <c r="E93" s="105">
        <f>+'3.2.2.3'!E105/'3.2.2.3'!E93-1</f>
        <v>0.21618257261410778</v>
      </c>
      <c r="F93" s="113">
        <f>+'3.2.2.3'!F105/'3.2.2.3'!F93-1</f>
        <v>-1</v>
      </c>
      <c r="G93" s="150">
        <f>+'3.2.2.3'!G105/'3.2.2.3'!G93-1</f>
        <v>-0.53608736942070268</v>
      </c>
    </row>
    <row r="94" spans="1:7" x14ac:dyDescent="0.25">
      <c r="A94" s="224"/>
      <c r="B94" s="94" t="s">
        <v>40</v>
      </c>
      <c r="C94" s="110">
        <f>+'3.2.2.3'!C106/'3.2.2.3'!C94-1</f>
        <v>8.0952380952380887E-2</v>
      </c>
      <c r="D94" s="85">
        <v>0</v>
      </c>
      <c r="E94" s="105">
        <f>+'3.2.2.3'!E106/'3.2.2.3'!E94-1</f>
        <v>0.16825396825396832</v>
      </c>
      <c r="F94" s="113">
        <f>+'3.2.2.3'!F106/'3.2.2.3'!F94-1</f>
        <v>-1</v>
      </c>
      <c r="G94" s="150">
        <f>+'3.2.2.3'!G106/'3.2.2.3'!G94-1</f>
        <v>-0.63725973385904389</v>
      </c>
    </row>
    <row r="95" spans="1:7" x14ac:dyDescent="0.25">
      <c r="A95" s="224"/>
      <c r="B95" s="94" t="s">
        <v>41</v>
      </c>
      <c r="C95" s="110">
        <f>+'3.2.2.3'!C107/'3.2.2.3'!C95-1</f>
        <v>0.19449378330373013</v>
      </c>
      <c r="D95" s="85">
        <f>+'3.2.2.3'!D107/'3.2.2.3'!D95-1</f>
        <v>2.890625</v>
      </c>
      <c r="E95" s="105">
        <f>+'3.2.2.3'!E107/'3.2.2.3'!E95-1</f>
        <v>0.33949579831932764</v>
      </c>
      <c r="F95" s="113">
        <f>+'3.2.2.3'!F107/'3.2.2.3'!F95-1</f>
        <v>-1</v>
      </c>
      <c r="G95" s="150">
        <f>+'3.2.2.3'!G107/'3.2.2.3'!G95-1</f>
        <v>-0.38833461243284728</v>
      </c>
    </row>
    <row r="96" spans="1:7" x14ac:dyDescent="0.25">
      <c r="A96" s="224"/>
      <c r="B96" s="94" t="s">
        <v>42</v>
      </c>
      <c r="C96" s="110">
        <f>+'3.2.2.3'!C108/'3.2.2.3'!C96-1</f>
        <v>-1</v>
      </c>
      <c r="D96" s="85">
        <f>+'3.2.2.3'!D108/'3.2.2.3'!D96-1</f>
        <v>-1</v>
      </c>
      <c r="E96" s="105">
        <f>+'3.2.2.3'!E108/'3.2.2.3'!E96-1</f>
        <v>-1</v>
      </c>
      <c r="F96" s="113">
        <v>0</v>
      </c>
      <c r="G96" s="150">
        <f>+'3.2.2.3'!G108/'3.2.2.3'!G96-1</f>
        <v>-1</v>
      </c>
    </row>
    <row r="97" spans="1:7" x14ac:dyDescent="0.25">
      <c r="A97" s="224"/>
      <c r="B97" s="94" t="s">
        <v>43</v>
      </c>
      <c r="C97" s="110">
        <f>+'3.2.2.3'!C109/'3.2.2.3'!C97-1</f>
        <v>-1</v>
      </c>
      <c r="D97" s="85">
        <f>+'3.2.2.3'!D109/'3.2.2.3'!D97-1</f>
        <v>-1</v>
      </c>
      <c r="E97" s="105">
        <f>+'3.2.2.3'!E109/'3.2.2.3'!E97-1</f>
        <v>-1</v>
      </c>
      <c r="F97" s="113">
        <f>+'3.2.2.3'!F109/'3.2.2.3'!F97-1</f>
        <v>-1</v>
      </c>
      <c r="G97" s="150">
        <f>+'3.2.2.3'!G109/'3.2.2.3'!G97-1</f>
        <v>-1</v>
      </c>
    </row>
    <row r="98" spans="1:7" ht="15.75" thickBot="1" x14ac:dyDescent="0.3">
      <c r="A98" s="225"/>
      <c r="B98" s="172" t="s">
        <v>44</v>
      </c>
      <c r="C98" s="173">
        <f>+'3.2.2.3'!C110/'3.2.2.3'!C98-1</f>
        <v>-1</v>
      </c>
      <c r="D98" s="168">
        <v>0</v>
      </c>
      <c r="E98" s="169">
        <f>+'3.2.2.3'!E110/'3.2.2.3'!E98-1</f>
        <v>-1</v>
      </c>
      <c r="F98" s="174">
        <f>+'3.2.2.3'!F110/'3.2.2.3'!F98-1</f>
        <v>-1</v>
      </c>
      <c r="G98" s="175">
        <f>+'3.2.2.3'!G110/'3.2.2.3'!G98-1</f>
        <v>-1</v>
      </c>
    </row>
    <row r="99" spans="1:7" x14ac:dyDescent="0.25">
      <c r="A99" s="223" t="s">
        <v>58</v>
      </c>
      <c r="B99" s="100" t="s">
        <v>32</v>
      </c>
      <c r="C99" s="97">
        <f>+'3.2.2.3'!C111/'3.2.2.3'!C99-1</f>
        <v>8.3231000136444244E-2</v>
      </c>
      <c r="D99" s="82">
        <f>+'3.2.2.3'!D111/'3.2.2.3'!D99-1</f>
        <v>0.13034367141659686</v>
      </c>
      <c r="E99" s="107">
        <f>+'3.2.2.3'!E111/'3.2.2.3'!E99-1</f>
        <v>9.48018528049408E-2</v>
      </c>
      <c r="F99" s="112">
        <v>0</v>
      </c>
      <c r="G99" s="149">
        <f>+'3.2.2.3'!G111/'3.2.2.3'!G99-1</f>
        <v>9.48018528049408E-2</v>
      </c>
    </row>
    <row r="100" spans="1:7" x14ac:dyDescent="0.25">
      <c r="A100" s="224"/>
      <c r="B100" s="53" t="s">
        <v>34</v>
      </c>
      <c r="C100" s="98">
        <f>+'3.2.2.3'!C112/'3.2.2.3'!C100-1</f>
        <v>0.23548239597622311</v>
      </c>
      <c r="D100" s="85">
        <f>+'3.2.2.3'!D112/'3.2.2.3'!D100-1</f>
        <v>-4.5969569439948232E-2</v>
      </c>
      <c r="E100" s="105">
        <f>+'3.2.2.3'!E112/'3.2.2.3'!E100-1</f>
        <v>0.11898700254589301</v>
      </c>
      <c r="F100" s="113">
        <v>0</v>
      </c>
      <c r="G100" s="150">
        <f>+'3.2.2.3'!G112/'3.2.2.3'!G100-1</f>
        <v>0.11898700254589301</v>
      </c>
    </row>
    <row r="101" spans="1:7" x14ac:dyDescent="0.25">
      <c r="A101" s="224"/>
      <c r="B101" s="53" t="s">
        <v>35</v>
      </c>
      <c r="C101" s="98" t="s">
        <v>33</v>
      </c>
      <c r="D101" s="85" t="s">
        <v>33</v>
      </c>
      <c r="E101" s="105" t="s">
        <v>33</v>
      </c>
      <c r="F101" s="113" t="s">
        <v>33</v>
      </c>
      <c r="G101" s="150" t="s">
        <v>33</v>
      </c>
    </row>
    <row r="102" spans="1:7" x14ac:dyDescent="0.25">
      <c r="A102" s="224"/>
      <c r="B102" s="53" t="s">
        <v>36</v>
      </c>
      <c r="C102" s="98" t="s">
        <v>33</v>
      </c>
      <c r="D102" s="85" t="s">
        <v>33</v>
      </c>
      <c r="E102" s="105" t="s">
        <v>33</v>
      </c>
      <c r="F102" s="113" t="s">
        <v>33</v>
      </c>
      <c r="G102" s="150" t="s">
        <v>33</v>
      </c>
    </row>
    <row r="103" spans="1:7" x14ac:dyDescent="0.25">
      <c r="A103" s="224"/>
      <c r="B103" s="53" t="s">
        <v>37</v>
      </c>
      <c r="C103" s="98" t="s">
        <v>33</v>
      </c>
      <c r="D103" s="85" t="s">
        <v>33</v>
      </c>
      <c r="E103" s="105" t="s">
        <v>33</v>
      </c>
      <c r="F103" s="113" t="s">
        <v>33</v>
      </c>
      <c r="G103" s="150" t="s">
        <v>33</v>
      </c>
    </row>
    <row r="104" spans="1:7" x14ac:dyDescent="0.25">
      <c r="A104" s="224"/>
      <c r="B104" s="53" t="s">
        <v>38</v>
      </c>
      <c r="C104" s="98" t="s">
        <v>33</v>
      </c>
      <c r="D104" s="85" t="s">
        <v>33</v>
      </c>
      <c r="E104" s="105" t="s">
        <v>33</v>
      </c>
      <c r="F104" s="113" t="s">
        <v>33</v>
      </c>
      <c r="G104" s="150" t="s">
        <v>33</v>
      </c>
    </row>
    <row r="105" spans="1:7" x14ac:dyDescent="0.25">
      <c r="A105" s="224"/>
      <c r="B105" s="53" t="s">
        <v>39</v>
      </c>
      <c r="C105" s="98" t="s">
        <v>33</v>
      </c>
      <c r="D105" s="85" t="s">
        <v>33</v>
      </c>
      <c r="E105" s="105" t="s">
        <v>33</v>
      </c>
      <c r="F105" s="113" t="s">
        <v>33</v>
      </c>
      <c r="G105" s="150" t="s">
        <v>33</v>
      </c>
    </row>
    <row r="106" spans="1:7" x14ac:dyDescent="0.25">
      <c r="A106" s="224"/>
      <c r="B106" s="53" t="s">
        <v>40</v>
      </c>
      <c r="C106" s="98" t="s">
        <v>33</v>
      </c>
      <c r="D106" s="85" t="s">
        <v>33</v>
      </c>
      <c r="E106" s="105" t="s">
        <v>33</v>
      </c>
      <c r="F106" s="113" t="s">
        <v>33</v>
      </c>
      <c r="G106" s="150" t="s">
        <v>33</v>
      </c>
    </row>
    <row r="107" spans="1:7" x14ac:dyDescent="0.25">
      <c r="A107" s="224"/>
      <c r="B107" s="53" t="s">
        <v>41</v>
      </c>
      <c r="C107" s="98" t="s">
        <v>33</v>
      </c>
      <c r="D107" s="85" t="s">
        <v>33</v>
      </c>
      <c r="E107" s="105" t="s">
        <v>33</v>
      </c>
      <c r="F107" s="113" t="s">
        <v>33</v>
      </c>
      <c r="G107" s="150" t="s">
        <v>33</v>
      </c>
    </row>
    <row r="108" spans="1:7" x14ac:dyDescent="0.25">
      <c r="A108" s="224"/>
      <c r="B108" s="53" t="s">
        <v>42</v>
      </c>
      <c r="C108" s="98" t="s">
        <v>33</v>
      </c>
      <c r="D108" s="85" t="s">
        <v>33</v>
      </c>
      <c r="E108" s="105" t="s">
        <v>33</v>
      </c>
      <c r="F108" s="113" t="s">
        <v>33</v>
      </c>
      <c r="G108" s="150" t="s">
        <v>33</v>
      </c>
    </row>
    <row r="109" spans="1:7" x14ac:dyDescent="0.25">
      <c r="A109" s="224"/>
      <c r="B109" s="53" t="s">
        <v>43</v>
      </c>
      <c r="C109" s="98" t="s">
        <v>33</v>
      </c>
      <c r="D109" s="85" t="s">
        <v>33</v>
      </c>
      <c r="E109" s="105" t="s">
        <v>33</v>
      </c>
      <c r="F109" s="113" t="s">
        <v>33</v>
      </c>
      <c r="G109" s="150" t="s">
        <v>33</v>
      </c>
    </row>
    <row r="110" spans="1:7" ht="15.75" thickBot="1" x14ac:dyDescent="0.3">
      <c r="A110" s="236"/>
      <c r="B110" s="54" t="s">
        <v>44</v>
      </c>
      <c r="C110" s="99" t="s">
        <v>33</v>
      </c>
      <c r="D110" s="88" t="s">
        <v>33</v>
      </c>
      <c r="E110" s="106" t="s">
        <v>33</v>
      </c>
      <c r="F110" s="114" t="s">
        <v>33</v>
      </c>
      <c r="G110" s="151" t="s">
        <v>33</v>
      </c>
    </row>
    <row r="111" spans="1:7" x14ac:dyDescent="0.25">
      <c r="A111" s="218">
        <v>2016</v>
      </c>
      <c r="B111" s="30" t="s">
        <v>32</v>
      </c>
      <c r="C111" s="161" t="s">
        <v>33</v>
      </c>
      <c r="D111" s="132" t="s">
        <v>33</v>
      </c>
      <c r="E111" s="164" t="s">
        <v>33</v>
      </c>
      <c r="F111" s="193" t="s">
        <v>33</v>
      </c>
      <c r="G111" s="195" t="s">
        <v>33</v>
      </c>
    </row>
    <row r="112" spans="1:7" x14ac:dyDescent="0.25">
      <c r="A112" s="219"/>
      <c r="B112" s="35" t="s">
        <v>34</v>
      </c>
      <c r="C112" s="162" t="s">
        <v>33</v>
      </c>
      <c r="D112" s="58" t="s">
        <v>33</v>
      </c>
      <c r="E112" s="165" t="s">
        <v>33</v>
      </c>
      <c r="F112" s="57" t="s">
        <v>33</v>
      </c>
      <c r="G112" s="196" t="s">
        <v>33</v>
      </c>
    </row>
    <row r="113" spans="1:7" x14ac:dyDescent="0.25">
      <c r="A113" s="219"/>
      <c r="B113" s="35" t="s">
        <v>35</v>
      </c>
      <c r="C113" s="162" t="s">
        <v>33</v>
      </c>
      <c r="D113" s="58" t="s">
        <v>33</v>
      </c>
      <c r="E113" s="165" t="s">
        <v>33</v>
      </c>
      <c r="F113" s="57" t="s">
        <v>33</v>
      </c>
      <c r="G113" s="196" t="s">
        <v>33</v>
      </c>
    </row>
    <row r="114" spans="1:7" x14ac:dyDescent="0.25">
      <c r="A114" s="219"/>
      <c r="B114" s="35" t="s">
        <v>36</v>
      </c>
      <c r="C114" s="162" t="s">
        <v>33</v>
      </c>
      <c r="D114" s="58" t="s">
        <v>33</v>
      </c>
      <c r="E114" s="165" t="s">
        <v>33</v>
      </c>
      <c r="F114" s="57" t="s">
        <v>33</v>
      </c>
      <c r="G114" s="196" t="s">
        <v>33</v>
      </c>
    </row>
    <row r="115" spans="1:7" x14ac:dyDescent="0.25">
      <c r="A115" s="219"/>
      <c r="B115" s="35" t="s">
        <v>37</v>
      </c>
      <c r="C115" s="162" t="s">
        <v>33</v>
      </c>
      <c r="D115" s="58" t="s">
        <v>33</v>
      </c>
      <c r="E115" s="165" t="s">
        <v>33</v>
      </c>
      <c r="F115" s="57" t="s">
        <v>33</v>
      </c>
      <c r="G115" s="196" t="s">
        <v>33</v>
      </c>
    </row>
    <row r="116" spans="1:7" x14ac:dyDescent="0.25">
      <c r="A116" s="219"/>
      <c r="B116" s="35" t="s">
        <v>38</v>
      </c>
      <c r="C116" s="162" t="s">
        <v>33</v>
      </c>
      <c r="D116" s="58" t="s">
        <v>33</v>
      </c>
      <c r="E116" s="165" t="s">
        <v>33</v>
      </c>
      <c r="F116" s="57" t="s">
        <v>33</v>
      </c>
      <c r="G116" s="196" t="s">
        <v>33</v>
      </c>
    </row>
    <row r="117" spans="1:7" x14ac:dyDescent="0.25">
      <c r="A117" s="219"/>
      <c r="B117" s="35" t="s">
        <v>39</v>
      </c>
      <c r="C117" s="162" t="s">
        <v>33</v>
      </c>
      <c r="D117" s="58" t="s">
        <v>33</v>
      </c>
      <c r="E117" s="165" t="s">
        <v>33</v>
      </c>
      <c r="F117" s="57" t="s">
        <v>33</v>
      </c>
      <c r="G117" s="196" t="s">
        <v>33</v>
      </c>
    </row>
    <row r="118" spans="1:7" x14ac:dyDescent="0.25">
      <c r="A118" s="219"/>
      <c r="B118" s="35" t="s">
        <v>40</v>
      </c>
      <c r="C118" s="162" t="s">
        <v>33</v>
      </c>
      <c r="D118" s="58" t="s">
        <v>33</v>
      </c>
      <c r="E118" s="165" t="s">
        <v>33</v>
      </c>
      <c r="F118" s="57" t="s">
        <v>33</v>
      </c>
      <c r="G118" s="196" t="s">
        <v>33</v>
      </c>
    </row>
    <row r="119" spans="1:7" x14ac:dyDescent="0.25">
      <c r="A119" s="219"/>
      <c r="B119" s="35" t="s">
        <v>41</v>
      </c>
      <c r="C119" s="162" t="s">
        <v>33</v>
      </c>
      <c r="D119" s="58" t="s">
        <v>33</v>
      </c>
      <c r="E119" s="165" t="s">
        <v>33</v>
      </c>
      <c r="F119" s="57" t="s">
        <v>33</v>
      </c>
      <c r="G119" s="196" t="s">
        <v>33</v>
      </c>
    </row>
    <row r="120" spans="1:7" x14ac:dyDescent="0.25">
      <c r="A120" s="219"/>
      <c r="B120" s="35" t="s">
        <v>42</v>
      </c>
      <c r="C120" s="162" t="s">
        <v>33</v>
      </c>
      <c r="D120" s="58" t="s">
        <v>33</v>
      </c>
      <c r="E120" s="165" t="s">
        <v>33</v>
      </c>
      <c r="F120" s="57" t="s">
        <v>33</v>
      </c>
      <c r="G120" s="196" t="s">
        <v>33</v>
      </c>
    </row>
    <row r="121" spans="1:7" x14ac:dyDescent="0.25">
      <c r="A121" s="219"/>
      <c r="B121" s="35" t="s">
        <v>43</v>
      </c>
      <c r="C121" s="162" t="s">
        <v>33</v>
      </c>
      <c r="D121" s="58" t="s">
        <v>33</v>
      </c>
      <c r="E121" s="165" t="s">
        <v>33</v>
      </c>
      <c r="F121" s="57" t="s">
        <v>33</v>
      </c>
      <c r="G121" s="196" t="s">
        <v>33</v>
      </c>
    </row>
    <row r="122" spans="1:7" ht="15.75" thickBot="1" x14ac:dyDescent="0.3">
      <c r="A122" s="220"/>
      <c r="B122" s="41" t="s">
        <v>44</v>
      </c>
      <c r="C122" s="183" t="s">
        <v>33</v>
      </c>
      <c r="D122" s="60" t="s">
        <v>33</v>
      </c>
      <c r="E122" s="184" t="s">
        <v>33</v>
      </c>
      <c r="F122" s="59" t="s">
        <v>33</v>
      </c>
      <c r="G122" s="160" t="s">
        <v>33</v>
      </c>
    </row>
    <row r="123" spans="1:7" ht="15.75" thickBot="1" x14ac:dyDescent="0.3">
      <c r="A123" s="185">
        <v>2017</v>
      </c>
      <c r="B123" s="191" t="s">
        <v>32</v>
      </c>
      <c r="C123" s="183" t="s">
        <v>33</v>
      </c>
      <c r="D123" s="60" t="s">
        <v>33</v>
      </c>
      <c r="E123" s="184" t="s">
        <v>33</v>
      </c>
      <c r="F123" s="194" t="s">
        <v>33</v>
      </c>
      <c r="G123" s="160" t="s">
        <v>33</v>
      </c>
    </row>
    <row r="125" spans="1:7" x14ac:dyDescent="0.25">
      <c r="A125" s="4" t="s">
        <v>45</v>
      </c>
    </row>
  </sheetData>
  <mergeCells count="14">
    <mergeCell ref="A111:A122"/>
    <mergeCell ref="A99:A110"/>
    <mergeCell ref="G12:G14"/>
    <mergeCell ref="C13:E13"/>
    <mergeCell ref="A15:A26"/>
    <mergeCell ref="A27:A38"/>
    <mergeCell ref="A39:A50"/>
    <mergeCell ref="A87:A98"/>
    <mergeCell ref="A12:A14"/>
    <mergeCell ref="B12:B14"/>
    <mergeCell ref="C12:E12"/>
    <mergeCell ref="A51:A62"/>
    <mergeCell ref="A63:A74"/>
    <mergeCell ref="A75:A86"/>
  </mergeCells>
  <hyperlinks>
    <hyperlink ref="A125" location="Indice!A1" display="Volver al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="85" zoomScaleNormal="85" workbookViewId="0"/>
  </sheetViews>
  <sheetFormatPr baseColWidth="10" defaultRowHeight="15" x14ac:dyDescent="0.25"/>
  <cols>
    <col min="1" max="4" width="20.7109375" style="1" customWidth="1"/>
    <col min="5" max="5" width="33.5703125" style="1" customWidth="1"/>
    <col min="6" max="16384" width="11.42578125" style="1"/>
  </cols>
  <sheetData>
    <row r="1" spans="1:5" x14ac:dyDescent="0.25">
      <c r="A1" s="5" t="s">
        <v>0</v>
      </c>
      <c r="B1" s="6"/>
    </row>
    <row r="2" spans="1:5" x14ac:dyDescent="0.25">
      <c r="A2" s="5" t="s">
        <v>1</v>
      </c>
      <c r="B2" s="6"/>
    </row>
    <row r="3" spans="1:5" x14ac:dyDescent="0.25">
      <c r="A3" s="5" t="s">
        <v>2</v>
      </c>
      <c r="B3" s="6"/>
    </row>
    <row r="4" spans="1:5" x14ac:dyDescent="0.25">
      <c r="A4" s="5" t="s">
        <v>3</v>
      </c>
      <c r="B4" s="3" t="str">
        <f>+Indice!B4</f>
        <v>Transporte interurbano de pasajeros</v>
      </c>
    </row>
    <row r="5" spans="1:5" x14ac:dyDescent="0.25">
      <c r="A5" s="5" t="s">
        <v>16</v>
      </c>
      <c r="B5" s="1" t="str">
        <f>+Indice!A11</f>
        <v>3.2.2.6</v>
      </c>
    </row>
    <row r="6" spans="1:5" x14ac:dyDescent="0.25">
      <c r="A6" s="5" t="s">
        <v>17</v>
      </c>
      <c r="B6" s="15" t="str">
        <f>+Indice!B11</f>
        <v>Empresas operadoras de los servicios de ferrocarriles turísticos</v>
      </c>
    </row>
    <row r="7" spans="1:5" x14ac:dyDescent="0.25">
      <c r="A7" s="5" t="s">
        <v>18</v>
      </c>
      <c r="B7" s="18" t="str">
        <f>+'3.2.2.1'!B7</f>
        <v>CNRT. Información adicional: Wikipedia + SatéliteFerroviario.com.ar</v>
      </c>
    </row>
    <row r="8" spans="1:5" x14ac:dyDescent="0.25">
      <c r="A8" s="5" t="s">
        <v>19</v>
      </c>
      <c r="B8" s="20" t="str">
        <f>+'3.2.2.1'!B8</f>
        <v>enero 2017</v>
      </c>
    </row>
    <row r="9" spans="1:5" x14ac:dyDescent="0.25">
      <c r="A9" s="5" t="s">
        <v>20</v>
      </c>
      <c r="B9" s="20" t="str">
        <f>+'3.2.2.1'!B9</f>
        <v>febrero 2017</v>
      </c>
    </row>
    <row r="11" spans="1:5" ht="15.75" thickBot="1" x14ac:dyDescent="0.3"/>
    <row r="12" spans="1:5" ht="21" x14ac:dyDescent="0.25">
      <c r="A12" s="229" t="s">
        <v>21</v>
      </c>
      <c r="B12" s="232" t="s">
        <v>22</v>
      </c>
      <c r="C12" s="203" t="s">
        <v>23</v>
      </c>
      <c r="D12" s="205"/>
      <c r="E12" s="24" t="s">
        <v>24</v>
      </c>
    </row>
    <row r="13" spans="1:5" x14ac:dyDescent="0.25">
      <c r="A13" s="230"/>
      <c r="B13" s="233"/>
      <c r="C13" s="209" t="s">
        <v>26</v>
      </c>
      <c r="D13" s="211"/>
      <c r="E13" s="25" t="s">
        <v>27</v>
      </c>
    </row>
    <row r="14" spans="1:5" ht="32.25" thickBot="1" x14ac:dyDescent="0.3">
      <c r="A14" s="231"/>
      <c r="B14" s="247"/>
      <c r="C14" s="26" t="s">
        <v>28</v>
      </c>
      <c r="D14" s="29" t="s">
        <v>29</v>
      </c>
      <c r="E14" s="29" t="s">
        <v>31</v>
      </c>
    </row>
    <row r="15" spans="1:5" x14ac:dyDescent="0.25">
      <c r="A15" s="223">
        <v>2007</v>
      </c>
      <c r="B15" s="96" t="s">
        <v>32</v>
      </c>
      <c r="C15" s="116" t="s">
        <v>54</v>
      </c>
      <c r="D15" s="117" t="s">
        <v>54</v>
      </c>
      <c r="E15" s="127" t="s">
        <v>33</v>
      </c>
    </row>
    <row r="16" spans="1:5" x14ac:dyDescent="0.25">
      <c r="A16" s="224"/>
      <c r="B16" s="94" t="s">
        <v>34</v>
      </c>
      <c r="C16" s="118" t="s">
        <v>54</v>
      </c>
      <c r="D16" s="119" t="s">
        <v>54</v>
      </c>
      <c r="E16" s="120" t="s">
        <v>33</v>
      </c>
    </row>
    <row r="17" spans="1:5" x14ac:dyDescent="0.25">
      <c r="A17" s="224"/>
      <c r="B17" s="94" t="s">
        <v>35</v>
      </c>
      <c r="C17" s="118" t="s">
        <v>54</v>
      </c>
      <c r="D17" s="119" t="s">
        <v>54</v>
      </c>
      <c r="E17" s="120" t="s">
        <v>33</v>
      </c>
    </row>
    <row r="18" spans="1:5" x14ac:dyDescent="0.25">
      <c r="A18" s="224"/>
      <c r="B18" s="94" t="s">
        <v>36</v>
      </c>
      <c r="C18" s="118" t="s">
        <v>54</v>
      </c>
      <c r="D18" s="119" t="s">
        <v>54</v>
      </c>
      <c r="E18" s="120" t="s">
        <v>33</v>
      </c>
    </row>
    <row r="19" spans="1:5" x14ac:dyDescent="0.25">
      <c r="A19" s="224"/>
      <c r="B19" s="94" t="s">
        <v>37</v>
      </c>
      <c r="C19" s="118" t="s">
        <v>54</v>
      </c>
      <c r="D19" s="119" t="s">
        <v>54</v>
      </c>
      <c r="E19" s="120" t="s">
        <v>33</v>
      </c>
    </row>
    <row r="20" spans="1:5" x14ac:dyDescent="0.25">
      <c r="A20" s="224"/>
      <c r="B20" s="94" t="s">
        <v>38</v>
      </c>
      <c r="C20" s="118" t="s">
        <v>54</v>
      </c>
      <c r="D20" s="119" t="s">
        <v>54</v>
      </c>
      <c r="E20" s="120" t="s">
        <v>33</v>
      </c>
    </row>
    <row r="21" spans="1:5" x14ac:dyDescent="0.25">
      <c r="A21" s="224"/>
      <c r="B21" s="94" t="s">
        <v>39</v>
      </c>
      <c r="C21" s="118" t="s">
        <v>54</v>
      </c>
      <c r="D21" s="119" t="s">
        <v>54</v>
      </c>
      <c r="E21" s="120" t="s">
        <v>33</v>
      </c>
    </row>
    <row r="22" spans="1:5" x14ac:dyDescent="0.25">
      <c r="A22" s="224"/>
      <c r="B22" s="94" t="s">
        <v>40</v>
      </c>
      <c r="C22" s="118" t="s">
        <v>54</v>
      </c>
      <c r="D22" s="119" t="s">
        <v>54</v>
      </c>
      <c r="E22" s="120" t="s">
        <v>33</v>
      </c>
    </row>
    <row r="23" spans="1:5" x14ac:dyDescent="0.25">
      <c r="A23" s="224"/>
      <c r="B23" s="94" t="s">
        <v>41</v>
      </c>
      <c r="C23" s="118" t="s">
        <v>54</v>
      </c>
      <c r="D23" s="119" t="s">
        <v>54</v>
      </c>
      <c r="E23" s="120" t="s">
        <v>55</v>
      </c>
    </row>
    <row r="24" spans="1:5" x14ac:dyDescent="0.25">
      <c r="A24" s="224"/>
      <c r="B24" s="94" t="s">
        <v>42</v>
      </c>
      <c r="C24" s="118" t="s">
        <v>54</v>
      </c>
      <c r="D24" s="119" t="s">
        <v>54</v>
      </c>
      <c r="E24" s="120" t="s">
        <v>55</v>
      </c>
    </row>
    <row r="25" spans="1:5" x14ac:dyDescent="0.25">
      <c r="A25" s="224"/>
      <c r="B25" s="94" t="s">
        <v>43</v>
      </c>
      <c r="C25" s="118" t="s">
        <v>54</v>
      </c>
      <c r="D25" s="119" t="s">
        <v>54</v>
      </c>
      <c r="E25" s="120" t="s">
        <v>55</v>
      </c>
    </row>
    <row r="26" spans="1:5" ht="15.75" thickBot="1" x14ac:dyDescent="0.3">
      <c r="A26" s="236"/>
      <c r="B26" s="95" t="s">
        <v>44</v>
      </c>
      <c r="C26" s="121" t="s">
        <v>54</v>
      </c>
      <c r="D26" s="122" t="s">
        <v>54</v>
      </c>
      <c r="E26" s="123" t="s">
        <v>55</v>
      </c>
    </row>
    <row r="27" spans="1:5" x14ac:dyDescent="0.25">
      <c r="A27" s="235">
        <v>2008</v>
      </c>
      <c r="B27" s="93" t="s">
        <v>32</v>
      </c>
      <c r="C27" s="124" t="s">
        <v>54</v>
      </c>
      <c r="D27" s="125" t="s">
        <v>54</v>
      </c>
      <c r="E27" s="126" t="s">
        <v>55</v>
      </c>
    </row>
    <row r="28" spans="1:5" x14ac:dyDescent="0.25">
      <c r="A28" s="224"/>
      <c r="B28" s="94" t="s">
        <v>34</v>
      </c>
      <c r="C28" s="118" t="s">
        <v>54</v>
      </c>
      <c r="D28" s="119" t="s">
        <v>54</v>
      </c>
      <c r="E28" s="120" t="s">
        <v>55</v>
      </c>
    </row>
    <row r="29" spans="1:5" x14ac:dyDescent="0.25">
      <c r="A29" s="224"/>
      <c r="B29" s="94" t="s">
        <v>35</v>
      </c>
      <c r="C29" s="118" t="s">
        <v>54</v>
      </c>
      <c r="D29" s="119" t="s">
        <v>54</v>
      </c>
      <c r="E29" s="120" t="s">
        <v>55</v>
      </c>
    </row>
    <row r="30" spans="1:5" x14ac:dyDescent="0.25">
      <c r="A30" s="224"/>
      <c r="B30" s="94" t="s">
        <v>36</v>
      </c>
      <c r="C30" s="118" t="s">
        <v>54</v>
      </c>
      <c r="D30" s="119" t="s">
        <v>54</v>
      </c>
      <c r="E30" s="120" t="s">
        <v>55</v>
      </c>
    </row>
    <row r="31" spans="1:5" x14ac:dyDescent="0.25">
      <c r="A31" s="224"/>
      <c r="B31" s="94" t="s">
        <v>37</v>
      </c>
      <c r="C31" s="118" t="s">
        <v>54</v>
      </c>
      <c r="D31" s="119" t="s">
        <v>54</v>
      </c>
      <c r="E31" s="120" t="s">
        <v>55</v>
      </c>
    </row>
    <row r="32" spans="1:5" x14ac:dyDescent="0.25">
      <c r="A32" s="224">
        <v>2008</v>
      </c>
      <c r="B32" s="94" t="s">
        <v>38</v>
      </c>
      <c r="C32" s="118" t="s">
        <v>54</v>
      </c>
      <c r="D32" s="119" t="s">
        <v>54</v>
      </c>
      <c r="E32" s="120" t="s">
        <v>55</v>
      </c>
    </row>
    <row r="33" spans="1:5" x14ac:dyDescent="0.25">
      <c r="A33" s="224"/>
      <c r="B33" s="94" t="s">
        <v>39</v>
      </c>
      <c r="C33" s="118" t="s">
        <v>54</v>
      </c>
      <c r="D33" s="119" t="s">
        <v>54</v>
      </c>
      <c r="E33" s="120" t="s">
        <v>55</v>
      </c>
    </row>
    <row r="34" spans="1:5" x14ac:dyDescent="0.25">
      <c r="A34" s="224"/>
      <c r="B34" s="94" t="s">
        <v>40</v>
      </c>
      <c r="C34" s="118" t="s">
        <v>54</v>
      </c>
      <c r="D34" s="119" t="s">
        <v>54</v>
      </c>
      <c r="E34" s="120" t="s">
        <v>55</v>
      </c>
    </row>
    <row r="35" spans="1:5" x14ac:dyDescent="0.25">
      <c r="A35" s="224"/>
      <c r="B35" s="94" t="s">
        <v>41</v>
      </c>
      <c r="C35" s="118" t="s">
        <v>54</v>
      </c>
      <c r="D35" s="119" t="s">
        <v>54</v>
      </c>
      <c r="E35" s="120" t="s">
        <v>55</v>
      </c>
    </row>
    <row r="36" spans="1:5" x14ac:dyDescent="0.25">
      <c r="A36" s="224"/>
      <c r="B36" s="94" t="s">
        <v>42</v>
      </c>
      <c r="C36" s="118" t="s">
        <v>54</v>
      </c>
      <c r="D36" s="119" t="s">
        <v>54</v>
      </c>
      <c r="E36" s="120" t="s">
        <v>55</v>
      </c>
    </row>
    <row r="37" spans="1:5" x14ac:dyDescent="0.25">
      <c r="A37" s="224"/>
      <c r="B37" s="94" t="s">
        <v>43</v>
      </c>
      <c r="C37" s="118" t="s">
        <v>54</v>
      </c>
      <c r="D37" s="119" t="s">
        <v>54</v>
      </c>
      <c r="E37" s="120" t="s">
        <v>55</v>
      </c>
    </row>
    <row r="38" spans="1:5" ht="15.75" thickBot="1" x14ac:dyDescent="0.3">
      <c r="A38" s="236"/>
      <c r="B38" s="95" t="s">
        <v>44</v>
      </c>
      <c r="C38" s="121" t="s">
        <v>54</v>
      </c>
      <c r="D38" s="122" t="s">
        <v>54</v>
      </c>
      <c r="E38" s="123" t="s">
        <v>55</v>
      </c>
    </row>
    <row r="39" spans="1:5" x14ac:dyDescent="0.25">
      <c r="A39" s="235">
        <v>2009</v>
      </c>
      <c r="B39" s="93" t="s">
        <v>32</v>
      </c>
      <c r="C39" s="124" t="s">
        <v>54</v>
      </c>
      <c r="D39" s="125" t="s">
        <v>54</v>
      </c>
      <c r="E39" s="126" t="s">
        <v>55</v>
      </c>
    </row>
    <row r="40" spans="1:5" x14ac:dyDescent="0.25">
      <c r="A40" s="224"/>
      <c r="B40" s="94" t="s">
        <v>34</v>
      </c>
      <c r="C40" s="118" t="s">
        <v>54</v>
      </c>
      <c r="D40" s="119" t="s">
        <v>54</v>
      </c>
      <c r="E40" s="120" t="s">
        <v>55</v>
      </c>
    </row>
    <row r="41" spans="1:5" x14ac:dyDescent="0.25">
      <c r="A41" s="224"/>
      <c r="B41" s="94" t="s">
        <v>35</v>
      </c>
      <c r="C41" s="118" t="s">
        <v>54</v>
      </c>
      <c r="D41" s="119" t="s">
        <v>54</v>
      </c>
      <c r="E41" s="120" t="s">
        <v>55</v>
      </c>
    </row>
    <row r="42" spans="1:5" x14ac:dyDescent="0.25">
      <c r="A42" s="224"/>
      <c r="B42" s="94" t="s">
        <v>36</v>
      </c>
      <c r="C42" s="118" t="s">
        <v>54</v>
      </c>
      <c r="D42" s="119" t="s">
        <v>54</v>
      </c>
      <c r="E42" s="120" t="s">
        <v>55</v>
      </c>
    </row>
    <row r="43" spans="1:5" x14ac:dyDescent="0.25">
      <c r="A43" s="224"/>
      <c r="B43" s="94" t="s">
        <v>37</v>
      </c>
      <c r="C43" s="118" t="s">
        <v>54</v>
      </c>
      <c r="D43" s="119" t="s">
        <v>54</v>
      </c>
      <c r="E43" s="120" t="s">
        <v>55</v>
      </c>
    </row>
    <row r="44" spans="1:5" x14ac:dyDescent="0.25">
      <c r="A44" s="224"/>
      <c r="B44" s="94" t="s">
        <v>38</v>
      </c>
      <c r="C44" s="118" t="s">
        <v>54</v>
      </c>
      <c r="D44" s="119" t="s">
        <v>54</v>
      </c>
      <c r="E44" s="120" t="s">
        <v>55</v>
      </c>
    </row>
    <row r="45" spans="1:5" x14ac:dyDescent="0.25">
      <c r="A45" s="224"/>
      <c r="B45" s="94" t="s">
        <v>39</v>
      </c>
      <c r="C45" s="118" t="s">
        <v>54</v>
      </c>
      <c r="D45" s="119" t="s">
        <v>54</v>
      </c>
      <c r="E45" s="120" t="s">
        <v>55</v>
      </c>
    </row>
    <row r="46" spans="1:5" x14ac:dyDescent="0.25">
      <c r="A46" s="224"/>
      <c r="B46" s="94" t="s">
        <v>40</v>
      </c>
      <c r="C46" s="118" t="s">
        <v>54</v>
      </c>
      <c r="D46" s="119" t="s">
        <v>54</v>
      </c>
      <c r="E46" s="120" t="s">
        <v>55</v>
      </c>
    </row>
    <row r="47" spans="1:5" x14ac:dyDescent="0.25">
      <c r="A47" s="224"/>
      <c r="B47" s="94" t="s">
        <v>41</v>
      </c>
      <c r="C47" s="118" t="s">
        <v>54</v>
      </c>
      <c r="D47" s="119" t="s">
        <v>54</v>
      </c>
      <c r="E47" s="120" t="s">
        <v>55</v>
      </c>
    </row>
    <row r="48" spans="1:5" x14ac:dyDescent="0.25">
      <c r="A48" s="224"/>
      <c r="B48" s="94" t="s">
        <v>42</v>
      </c>
      <c r="C48" s="118" t="s">
        <v>54</v>
      </c>
      <c r="D48" s="119" t="s">
        <v>54</v>
      </c>
      <c r="E48" s="120" t="s">
        <v>55</v>
      </c>
    </row>
    <row r="49" spans="1:5" x14ac:dyDescent="0.25">
      <c r="A49" s="224"/>
      <c r="B49" s="94" t="s">
        <v>43</v>
      </c>
      <c r="C49" s="118" t="s">
        <v>54</v>
      </c>
      <c r="D49" s="119" t="s">
        <v>54</v>
      </c>
      <c r="E49" s="120" t="s">
        <v>55</v>
      </c>
    </row>
    <row r="50" spans="1:5" ht="15.75" thickBot="1" x14ac:dyDescent="0.3">
      <c r="A50" s="236"/>
      <c r="B50" s="95" t="s">
        <v>44</v>
      </c>
      <c r="C50" s="121" t="s">
        <v>54</v>
      </c>
      <c r="D50" s="122" t="s">
        <v>54</v>
      </c>
      <c r="E50" s="123" t="s">
        <v>55</v>
      </c>
    </row>
    <row r="51" spans="1:5" x14ac:dyDescent="0.25">
      <c r="A51" s="235">
        <v>2010</v>
      </c>
      <c r="B51" s="93" t="s">
        <v>32</v>
      </c>
      <c r="C51" s="124" t="s">
        <v>54</v>
      </c>
      <c r="D51" s="125" t="s">
        <v>54</v>
      </c>
      <c r="E51" s="126" t="s">
        <v>55</v>
      </c>
    </row>
    <row r="52" spans="1:5" x14ac:dyDescent="0.25">
      <c r="A52" s="224"/>
      <c r="B52" s="94" t="s">
        <v>34</v>
      </c>
      <c r="C52" s="118" t="s">
        <v>54</v>
      </c>
      <c r="D52" s="119" t="s">
        <v>54</v>
      </c>
      <c r="E52" s="120" t="s">
        <v>55</v>
      </c>
    </row>
    <row r="53" spans="1:5" x14ac:dyDescent="0.25">
      <c r="A53" s="224"/>
      <c r="B53" s="94" t="s">
        <v>35</v>
      </c>
      <c r="C53" s="118" t="s">
        <v>54</v>
      </c>
      <c r="D53" s="119" t="s">
        <v>54</v>
      </c>
      <c r="E53" s="120" t="s">
        <v>55</v>
      </c>
    </row>
    <row r="54" spans="1:5" x14ac:dyDescent="0.25">
      <c r="A54" s="224"/>
      <c r="B54" s="94" t="s">
        <v>36</v>
      </c>
      <c r="C54" s="118" t="s">
        <v>54</v>
      </c>
      <c r="D54" s="119" t="s">
        <v>54</v>
      </c>
      <c r="E54" s="120" t="s">
        <v>55</v>
      </c>
    </row>
    <row r="55" spans="1:5" x14ac:dyDescent="0.25">
      <c r="A55" s="224"/>
      <c r="B55" s="94" t="s">
        <v>37</v>
      </c>
      <c r="C55" s="118" t="s">
        <v>54</v>
      </c>
      <c r="D55" s="119" t="s">
        <v>54</v>
      </c>
      <c r="E55" s="120" t="s">
        <v>55</v>
      </c>
    </row>
    <row r="56" spans="1:5" x14ac:dyDescent="0.25">
      <c r="A56" s="224"/>
      <c r="B56" s="94" t="s">
        <v>38</v>
      </c>
      <c r="C56" s="118" t="s">
        <v>54</v>
      </c>
      <c r="D56" s="119" t="s">
        <v>54</v>
      </c>
      <c r="E56" s="120" t="s">
        <v>55</v>
      </c>
    </row>
    <row r="57" spans="1:5" x14ac:dyDescent="0.25">
      <c r="A57" s="224"/>
      <c r="B57" s="94" t="s">
        <v>39</v>
      </c>
      <c r="C57" s="118" t="s">
        <v>54</v>
      </c>
      <c r="D57" s="119" t="s">
        <v>54</v>
      </c>
      <c r="E57" s="120" t="s">
        <v>55</v>
      </c>
    </row>
    <row r="58" spans="1:5" x14ac:dyDescent="0.25">
      <c r="A58" s="224"/>
      <c r="B58" s="94" t="s">
        <v>40</v>
      </c>
      <c r="C58" s="118" t="s">
        <v>54</v>
      </c>
      <c r="D58" s="119" t="s">
        <v>54</v>
      </c>
      <c r="E58" s="120" t="s">
        <v>55</v>
      </c>
    </row>
    <row r="59" spans="1:5" x14ac:dyDescent="0.25">
      <c r="A59" s="224"/>
      <c r="B59" s="94" t="s">
        <v>41</v>
      </c>
      <c r="C59" s="118" t="s">
        <v>54</v>
      </c>
      <c r="D59" s="119" t="s">
        <v>54</v>
      </c>
      <c r="E59" s="120" t="s">
        <v>55</v>
      </c>
    </row>
    <row r="60" spans="1:5" x14ac:dyDescent="0.25">
      <c r="A60" s="224"/>
      <c r="B60" s="94" t="s">
        <v>42</v>
      </c>
      <c r="C60" s="118" t="s">
        <v>54</v>
      </c>
      <c r="D60" s="119" t="s">
        <v>54</v>
      </c>
      <c r="E60" s="120" t="s">
        <v>55</v>
      </c>
    </row>
    <row r="61" spans="1:5" x14ac:dyDescent="0.25">
      <c r="A61" s="224"/>
      <c r="B61" s="94" t="s">
        <v>43</v>
      </c>
      <c r="C61" s="118" t="s">
        <v>54</v>
      </c>
      <c r="D61" s="119" t="s">
        <v>54</v>
      </c>
      <c r="E61" s="120" t="s">
        <v>55</v>
      </c>
    </row>
    <row r="62" spans="1:5" ht="15.75" thickBot="1" x14ac:dyDescent="0.3">
      <c r="A62" s="236"/>
      <c r="B62" s="95" t="s">
        <v>44</v>
      </c>
      <c r="C62" s="121" t="s">
        <v>54</v>
      </c>
      <c r="D62" s="122" t="s">
        <v>54</v>
      </c>
      <c r="E62" s="123" t="s">
        <v>55</v>
      </c>
    </row>
    <row r="63" spans="1:5" x14ac:dyDescent="0.25">
      <c r="A63" s="235">
        <v>2011</v>
      </c>
      <c r="B63" s="93" t="s">
        <v>32</v>
      </c>
      <c r="C63" s="124" t="s">
        <v>54</v>
      </c>
      <c r="D63" s="125" t="s">
        <v>54</v>
      </c>
      <c r="E63" s="126" t="s">
        <v>55</v>
      </c>
    </row>
    <row r="64" spans="1:5" x14ac:dyDescent="0.25">
      <c r="A64" s="224"/>
      <c r="B64" s="94" t="s">
        <v>34</v>
      </c>
      <c r="C64" s="118" t="s">
        <v>54</v>
      </c>
      <c r="D64" s="119" t="s">
        <v>54</v>
      </c>
      <c r="E64" s="120" t="s">
        <v>55</v>
      </c>
    </row>
    <row r="65" spans="1:5" x14ac:dyDescent="0.25">
      <c r="A65" s="224"/>
      <c r="B65" s="94" t="s">
        <v>35</v>
      </c>
      <c r="C65" s="118" t="s">
        <v>54</v>
      </c>
      <c r="D65" s="119" t="s">
        <v>54</v>
      </c>
      <c r="E65" s="120" t="s">
        <v>55</v>
      </c>
    </row>
    <row r="66" spans="1:5" x14ac:dyDescent="0.25">
      <c r="A66" s="224"/>
      <c r="B66" s="94" t="s">
        <v>36</v>
      </c>
      <c r="C66" s="118" t="s">
        <v>54</v>
      </c>
      <c r="D66" s="119" t="s">
        <v>54</v>
      </c>
      <c r="E66" s="120" t="s">
        <v>55</v>
      </c>
    </row>
    <row r="67" spans="1:5" x14ac:dyDescent="0.25">
      <c r="A67" s="224"/>
      <c r="B67" s="94" t="s">
        <v>37</v>
      </c>
      <c r="C67" s="118" t="s">
        <v>54</v>
      </c>
      <c r="D67" s="119" t="s">
        <v>54</v>
      </c>
      <c r="E67" s="120" t="s">
        <v>55</v>
      </c>
    </row>
    <row r="68" spans="1:5" x14ac:dyDescent="0.25">
      <c r="A68" s="224">
        <v>2011</v>
      </c>
      <c r="B68" s="94" t="s">
        <v>38</v>
      </c>
      <c r="C68" s="118" t="s">
        <v>54</v>
      </c>
      <c r="D68" s="119" t="s">
        <v>54</v>
      </c>
      <c r="E68" s="120" t="s">
        <v>55</v>
      </c>
    </row>
    <row r="69" spans="1:5" x14ac:dyDescent="0.25">
      <c r="A69" s="224"/>
      <c r="B69" s="94" t="s">
        <v>39</v>
      </c>
      <c r="C69" s="118" t="s">
        <v>54</v>
      </c>
      <c r="D69" s="119" t="s">
        <v>54</v>
      </c>
      <c r="E69" s="120" t="s">
        <v>55</v>
      </c>
    </row>
    <row r="70" spans="1:5" x14ac:dyDescent="0.25">
      <c r="A70" s="224"/>
      <c r="B70" s="94" t="s">
        <v>40</v>
      </c>
      <c r="C70" s="118" t="s">
        <v>54</v>
      </c>
      <c r="D70" s="119" t="s">
        <v>54</v>
      </c>
      <c r="E70" s="120" t="s">
        <v>55</v>
      </c>
    </row>
    <row r="71" spans="1:5" x14ac:dyDescent="0.25">
      <c r="A71" s="224"/>
      <c r="B71" s="94" t="s">
        <v>41</v>
      </c>
      <c r="C71" s="118" t="s">
        <v>54</v>
      </c>
      <c r="D71" s="119" t="s">
        <v>54</v>
      </c>
      <c r="E71" s="120" t="s">
        <v>55</v>
      </c>
    </row>
    <row r="72" spans="1:5" x14ac:dyDescent="0.25">
      <c r="A72" s="224"/>
      <c r="B72" s="94" t="s">
        <v>42</v>
      </c>
      <c r="C72" s="118" t="s">
        <v>54</v>
      </c>
      <c r="D72" s="119" t="s">
        <v>54</v>
      </c>
      <c r="E72" s="120" t="s">
        <v>55</v>
      </c>
    </row>
    <row r="73" spans="1:5" x14ac:dyDescent="0.25">
      <c r="A73" s="224"/>
      <c r="B73" s="94" t="s">
        <v>43</v>
      </c>
      <c r="C73" s="118" t="s">
        <v>54</v>
      </c>
      <c r="D73" s="119" t="s">
        <v>54</v>
      </c>
      <c r="E73" s="120" t="s">
        <v>55</v>
      </c>
    </row>
    <row r="74" spans="1:5" ht="15.75" thickBot="1" x14ac:dyDescent="0.3">
      <c r="A74" s="236"/>
      <c r="B74" s="95" t="s">
        <v>44</v>
      </c>
      <c r="C74" s="121" t="s">
        <v>54</v>
      </c>
      <c r="D74" s="122" t="s">
        <v>54</v>
      </c>
      <c r="E74" s="123" t="s">
        <v>55</v>
      </c>
    </row>
    <row r="75" spans="1:5" x14ac:dyDescent="0.25">
      <c r="A75" s="235">
        <v>2012</v>
      </c>
      <c r="B75" s="93" t="s">
        <v>32</v>
      </c>
      <c r="C75" s="124" t="s">
        <v>54</v>
      </c>
      <c r="D75" s="125" t="s">
        <v>54</v>
      </c>
      <c r="E75" s="126" t="s">
        <v>55</v>
      </c>
    </row>
    <row r="76" spans="1:5" x14ac:dyDescent="0.25">
      <c r="A76" s="224"/>
      <c r="B76" s="94" t="s">
        <v>34</v>
      </c>
      <c r="C76" s="118" t="s">
        <v>54</v>
      </c>
      <c r="D76" s="119" t="s">
        <v>54</v>
      </c>
      <c r="E76" s="120" t="s">
        <v>55</v>
      </c>
    </row>
    <row r="77" spans="1:5" x14ac:dyDescent="0.25">
      <c r="A77" s="224"/>
      <c r="B77" s="94" t="s">
        <v>35</v>
      </c>
      <c r="C77" s="118" t="s">
        <v>54</v>
      </c>
      <c r="D77" s="119" t="s">
        <v>54</v>
      </c>
      <c r="E77" s="120" t="s">
        <v>55</v>
      </c>
    </row>
    <row r="78" spans="1:5" x14ac:dyDescent="0.25">
      <c r="A78" s="224"/>
      <c r="B78" s="94" t="s">
        <v>36</v>
      </c>
      <c r="C78" s="118" t="s">
        <v>54</v>
      </c>
      <c r="D78" s="119" t="s">
        <v>54</v>
      </c>
      <c r="E78" s="120" t="s">
        <v>55</v>
      </c>
    </row>
    <row r="79" spans="1:5" x14ac:dyDescent="0.25">
      <c r="A79" s="224"/>
      <c r="B79" s="94" t="s">
        <v>37</v>
      </c>
      <c r="C79" s="118" t="s">
        <v>54</v>
      </c>
      <c r="D79" s="119" t="s">
        <v>54</v>
      </c>
      <c r="E79" s="120" t="s">
        <v>55</v>
      </c>
    </row>
    <row r="80" spans="1:5" x14ac:dyDescent="0.25">
      <c r="A80" s="224">
        <v>2011</v>
      </c>
      <c r="B80" s="94" t="s">
        <v>38</v>
      </c>
      <c r="C80" s="118" t="s">
        <v>54</v>
      </c>
      <c r="D80" s="119" t="s">
        <v>54</v>
      </c>
      <c r="E80" s="120" t="s">
        <v>55</v>
      </c>
    </row>
    <row r="81" spans="1:5" x14ac:dyDescent="0.25">
      <c r="A81" s="224"/>
      <c r="B81" s="94" t="s">
        <v>39</v>
      </c>
      <c r="C81" s="118" t="s">
        <v>54</v>
      </c>
      <c r="D81" s="119" t="s">
        <v>54</v>
      </c>
      <c r="E81" s="120" t="s">
        <v>55</v>
      </c>
    </row>
    <row r="82" spans="1:5" x14ac:dyDescent="0.25">
      <c r="A82" s="224"/>
      <c r="B82" s="94" t="s">
        <v>40</v>
      </c>
      <c r="C82" s="118" t="s">
        <v>54</v>
      </c>
      <c r="D82" s="119" t="s">
        <v>54</v>
      </c>
      <c r="E82" s="120" t="s">
        <v>55</v>
      </c>
    </row>
    <row r="83" spans="1:5" x14ac:dyDescent="0.25">
      <c r="A83" s="224"/>
      <c r="B83" s="94" t="s">
        <v>41</v>
      </c>
      <c r="C83" s="118" t="s">
        <v>54</v>
      </c>
      <c r="D83" s="119" t="s">
        <v>54</v>
      </c>
      <c r="E83" s="120" t="s">
        <v>55</v>
      </c>
    </row>
    <row r="84" spans="1:5" x14ac:dyDescent="0.25">
      <c r="A84" s="224"/>
      <c r="B84" s="94" t="s">
        <v>42</v>
      </c>
      <c r="C84" s="118" t="s">
        <v>54</v>
      </c>
      <c r="D84" s="119" t="s">
        <v>54</v>
      </c>
      <c r="E84" s="120" t="s">
        <v>55</v>
      </c>
    </row>
    <row r="85" spans="1:5" x14ac:dyDescent="0.25">
      <c r="A85" s="224"/>
      <c r="B85" s="94" t="s">
        <v>43</v>
      </c>
      <c r="C85" s="118" t="s">
        <v>54</v>
      </c>
      <c r="D85" s="119" t="s">
        <v>54</v>
      </c>
      <c r="E85" s="120" t="s">
        <v>55</v>
      </c>
    </row>
    <row r="86" spans="1:5" ht="15.75" thickBot="1" x14ac:dyDescent="0.3">
      <c r="A86" s="236"/>
      <c r="B86" s="95" t="s">
        <v>44</v>
      </c>
      <c r="C86" s="121" t="s">
        <v>54</v>
      </c>
      <c r="D86" s="122" t="s">
        <v>54</v>
      </c>
      <c r="E86" s="123" t="s">
        <v>55</v>
      </c>
    </row>
    <row r="87" spans="1:5" x14ac:dyDescent="0.25">
      <c r="A87" s="223">
        <v>2013</v>
      </c>
      <c r="B87" s="96" t="s">
        <v>32</v>
      </c>
      <c r="C87" s="116" t="s">
        <v>54</v>
      </c>
      <c r="D87" s="117" t="s">
        <v>54</v>
      </c>
      <c r="E87" s="127" t="s">
        <v>55</v>
      </c>
    </row>
    <row r="88" spans="1:5" x14ac:dyDescent="0.25">
      <c r="A88" s="224"/>
      <c r="B88" s="94" t="s">
        <v>34</v>
      </c>
      <c r="C88" s="118" t="s">
        <v>54</v>
      </c>
      <c r="D88" s="119" t="s">
        <v>54</v>
      </c>
      <c r="E88" s="120" t="s">
        <v>55</v>
      </c>
    </row>
    <row r="89" spans="1:5" x14ac:dyDescent="0.25">
      <c r="A89" s="224"/>
      <c r="B89" s="94" t="s">
        <v>35</v>
      </c>
      <c r="C89" s="118" t="s">
        <v>54</v>
      </c>
      <c r="D89" s="119" t="s">
        <v>54</v>
      </c>
      <c r="E89" s="120" t="s">
        <v>55</v>
      </c>
    </row>
    <row r="90" spans="1:5" x14ac:dyDescent="0.25">
      <c r="A90" s="224"/>
      <c r="B90" s="94" t="s">
        <v>36</v>
      </c>
      <c r="C90" s="118" t="s">
        <v>54</v>
      </c>
      <c r="D90" s="119" t="s">
        <v>54</v>
      </c>
      <c r="E90" s="120" t="s">
        <v>55</v>
      </c>
    </row>
    <row r="91" spans="1:5" x14ac:dyDescent="0.25">
      <c r="A91" s="224"/>
      <c r="B91" s="94" t="s">
        <v>37</v>
      </c>
      <c r="C91" s="118" t="s">
        <v>54</v>
      </c>
      <c r="D91" s="119" t="s">
        <v>54</v>
      </c>
      <c r="E91" s="120" t="s">
        <v>55</v>
      </c>
    </row>
    <row r="92" spans="1:5" x14ac:dyDescent="0.25">
      <c r="A92" s="224">
        <v>2011</v>
      </c>
      <c r="B92" s="94" t="s">
        <v>38</v>
      </c>
      <c r="C92" s="118" t="s">
        <v>54</v>
      </c>
      <c r="D92" s="119" t="s">
        <v>54</v>
      </c>
      <c r="E92" s="120" t="s">
        <v>55</v>
      </c>
    </row>
    <row r="93" spans="1:5" x14ac:dyDescent="0.25">
      <c r="A93" s="224"/>
      <c r="B93" s="94" t="s">
        <v>39</v>
      </c>
      <c r="C93" s="118" t="s">
        <v>54</v>
      </c>
      <c r="D93" s="119" t="s">
        <v>54</v>
      </c>
      <c r="E93" s="120" t="s">
        <v>55</v>
      </c>
    </row>
    <row r="94" spans="1:5" x14ac:dyDescent="0.25">
      <c r="A94" s="224"/>
      <c r="B94" s="94" t="s">
        <v>40</v>
      </c>
      <c r="C94" s="118" t="s">
        <v>54</v>
      </c>
      <c r="D94" s="119" t="s">
        <v>54</v>
      </c>
      <c r="E94" s="120" t="s">
        <v>55</v>
      </c>
    </row>
    <row r="95" spans="1:5" x14ac:dyDescent="0.25">
      <c r="A95" s="224"/>
      <c r="B95" s="94" t="s">
        <v>41</v>
      </c>
      <c r="C95" s="118" t="s">
        <v>54</v>
      </c>
      <c r="D95" s="119" t="s">
        <v>54</v>
      </c>
      <c r="E95" s="120" t="s">
        <v>55</v>
      </c>
    </row>
    <row r="96" spans="1:5" x14ac:dyDescent="0.25">
      <c r="A96" s="224"/>
      <c r="B96" s="94" t="s">
        <v>42</v>
      </c>
      <c r="C96" s="118" t="s">
        <v>54</v>
      </c>
      <c r="D96" s="119" t="s">
        <v>54</v>
      </c>
      <c r="E96" s="120" t="s">
        <v>55</v>
      </c>
    </row>
    <row r="97" spans="1:5" x14ac:dyDescent="0.25">
      <c r="A97" s="224"/>
      <c r="B97" s="94" t="s">
        <v>43</v>
      </c>
      <c r="C97" s="118" t="s">
        <v>54</v>
      </c>
      <c r="D97" s="119" t="s">
        <v>54</v>
      </c>
      <c r="E97" s="120" t="s">
        <v>55</v>
      </c>
    </row>
    <row r="98" spans="1:5" ht="15.75" thickBot="1" x14ac:dyDescent="0.3">
      <c r="A98" s="236"/>
      <c r="B98" s="95" t="s">
        <v>44</v>
      </c>
      <c r="C98" s="121" t="s">
        <v>54</v>
      </c>
      <c r="D98" s="122" t="s">
        <v>54</v>
      </c>
      <c r="E98" s="123" t="s">
        <v>55</v>
      </c>
    </row>
    <row r="99" spans="1:5" x14ac:dyDescent="0.25">
      <c r="A99" s="223">
        <v>2014</v>
      </c>
      <c r="B99" s="96" t="s">
        <v>32</v>
      </c>
      <c r="C99" s="116" t="s">
        <v>54</v>
      </c>
      <c r="D99" s="117" t="s">
        <v>54</v>
      </c>
      <c r="E99" s="127" t="s">
        <v>55</v>
      </c>
    </row>
    <row r="100" spans="1:5" x14ac:dyDescent="0.25">
      <c r="A100" s="224"/>
      <c r="B100" s="94" t="s">
        <v>34</v>
      </c>
      <c r="C100" s="118" t="s">
        <v>54</v>
      </c>
      <c r="D100" s="119" t="s">
        <v>54</v>
      </c>
      <c r="E100" s="120" t="s">
        <v>55</v>
      </c>
    </row>
    <row r="101" spans="1:5" x14ac:dyDescent="0.25">
      <c r="A101" s="224"/>
      <c r="B101" s="94" t="s">
        <v>35</v>
      </c>
      <c r="C101" s="118" t="s">
        <v>54</v>
      </c>
      <c r="D101" s="119" t="s">
        <v>54</v>
      </c>
      <c r="E101" s="120" t="s">
        <v>55</v>
      </c>
    </row>
    <row r="102" spans="1:5" x14ac:dyDescent="0.25">
      <c r="A102" s="224"/>
      <c r="B102" s="94" t="s">
        <v>36</v>
      </c>
      <c r="C102" s="118" t="s">
        <v>54</v>
      </c>
      <c r="D102" s="119" t="s">
        <v>54</v>
      </c>
      <c r="E102" s="120" t="s">
        <v>55</v>
      </c>
    </row>
    <row r="103" spans="1:5" x14ac:dyDescent="0.25">
      <c r="A103" s="224"/>
      <c r="B103" s="94" t="s">
        <v>37</v>
      </c>
      <c r="C103" s="118" t="s">
        <v>54</v>
      </c>
      <c r="D103" s="119" t="s">
        <v>54</v>
      </c>
      <c r="E103" s="120" t="s">
        <v>55</v>
      </c>
    </row>
    <row r="104" spans="1:5" x14ac:dyDescent="0.25">
      <c r="A104" s="224">
        <v>2011</v>
      </c>
      <c r="B104" s="94" t="s">
        <v>38</v>
      </c>
      <c r="C104" s="118" t="s">
        <v>54</v>
      </c>
      <c r="D104" s="119" t="s">
        <v>54</v>
      </c>
      <c r="E104" s="120" t="s">
        <v>55</v>
      </c>
    </row>
    <row r="105" spans="1:5" x14ac:dyDescent="0.25">
      <c r="A105" s="224"/>
      <c r="B105" s="94" t="s">
        <v>39</v>
      </c>
      <c r="C105" s="118" t="s">
        <v>54</v>
      </c>
      <c r="D105" s="119" t="s">
        <v>54</v>
      </c>
      <c r="E105" s="120" t="s">
        <v>55</v>
      </c>
    </row>
    <row r="106" spans="1:5" x14ac:dyDescent="0.25">
      <c r="A106" s="224"/>
      <c r="B106" s="94" t="s">
        <v>40</v>
      </c>
      <c r="C106" s="118" t="s">
        <v>54</v>
      </c>
      <c r="D106" s="119" t="s">
        <v>54</v>
      </c>
      <c r="E106" s="120" t="s">
        <v>55</v>
      </c>
    </row>
    <row r="107" spans="1:5" x14ac:dyDescent="0.25">
      <c r="A107" s="224"/>
      <c r="B107" s="94" t="s">
        <v>41</v>
      </c>
      <c r="C107" s="118" t="s">
        <v>54</v>
      </c>
      <c r="D107" s="119" t="s">
        <v>54</v>
      </c>
      <c r="E107" s="120" t="s">
        <v>55</v>
      </c>
    </row>
    <row r="108" spans="1:5" x14ac:dyDescent="0.25">
      <c r="A108" s="224"/>
      <c r="B108" s="94" t="s">
        <v>42</v>
      </c>
      <c r="C108" s="118" t="s">
        <v>54</v>
      </c>
      <c r="D108" s="119" t="s">
        <v>54</v>
      </c>
      <c r="E108" s="120" t="s">
        <v>55</v>
      </c>
    </row>
    <row r="109" spans="1:5" x14ac:dyDescent="0.25">
      <c r="A109" s="224"/>
      <c r="B109" s="94" t="s">
        <v>43</v>
      </c>
      <c r="C109" s="118" t="s">
        <v>54</v>
      </c>
      <c r="D109" s="119" t="s">
        <v>54</v>
      </c>
      <c r="E109" s="120" t="s">
        <v>55</v>
      </c>
    </row>
    <row r="110" spans="1:5" ht="15.75" thickBot="1" x14ac:dyDescent="0.3">
      <c r="A110" s="225"/>
      <c r="B110" s="172" t="s">
        <v>44</v>
      </c>
      <c r="C110" s="176" t="s">
        <v>54</v>
      </c>
      <c r="D110" s="177" t="s">
        <v>54</v>
      </c>
      <c r="E110" s="178" t="s">
        <v>55</v>
      </c>
    </row>
    <row r="111" spans="1:5" ht="30" x14ac:dyDescent="0.25">
      <c r="A111" s="223">
        <v>2015</v>
      </c>
      <c r="B111" s="100" t="s">
        <v>32</v>
      </c>
      <c r="C111" s="179" t="s">
        <v>54</v>
      </c>
      <c r="D111" s="117" t="s">
        <v>54</v>
      </c>
      <c r="E111" s="248" t="s">
        <v>60</v>
      </c>
    </row>
    <row r="112" spans="1:5" ht="30" x14ac:dyDescent="0.25">
      <c r="A112" s="224"/>
      <c r="B112" s="53" t="s">
        <v>34</v>
      </c>
      <c r="C112" s="180" t="s">
        <v>54</v>
      </c>
      <c r="D112" s="119" t="s">
        <v>54</v>
      </c>
      <c r="E112" s="249" t="s">
        <v>60</v>
      </c>
    </row>
    <row r="113" spans="1:5" ht="30" x14ac:dyDescent="0.25">
      <c r="A113" s="224"/>
      <c r="B113" s="53" t="s">
        <v>35</v>
      </c>
      <c r="C113" s="180" t="s">
        <v>54</v>
      </c>
      <c r="D113" s="119" t="s">
        <v>54</v>
      </c>
      <c r="E113" s="249" t="s">
        <v>60</v>
      </c>
    </row>
    <row r="114" spans="1:5" ht="30" x14ac:dyDescent="0.25">
      <c r="A114" s="224"/>
      <c r="B114" s="53" t="s">
        <v>36</v>
      </c>
      <c r="C114" s="180" t="s">
        <v>54</v>
      </c>
      <c r="D114" s="119" t="s">
        <v>54</v>
      </c>
      <c r="E114" s="249" t="s">
        <v>60</v>
      </c>
    </row>
    <row r="115" spans="1:5" ht="30" x14ac:dyDescent="0.25">
      <c r="A115" s="224"/>
      <c r="B115" s="53" t="s">
        <v>37</v>
      </c>
      <c r="C115" s="180" t="s">
        <v>54</v>
      </c>
      <c r="D115" s="119" t="s">
        <v>54</v>
      </c>
      <c r="E115" s="249" t="s">
        <v>60</v>
      </c>
    </row>
    <row r="116" spans="1:5" ht="30" x14ac:dyDescent="0.25">
      <c r="A116" s="224"/>
      <c r="B116" s="53" t="s">
        <v>38</v>
      </c>
      <c r="C116" s="180" t="s">
        <v>54</v>
      </c>
      <c r="D116" s="119" t="s">
        <v>54</v>
      </c>
      <c r="E116" s="249" t="s">
        <v>60</v>
      </c>
    </row>
    <row r="117" spans="1:5" ht="30" x14ac:dyDescent="0.25">
      <c r="A117" s="224"/>
      <c r="B117" s="53" t="s">
        <v>39</v>
      </c>
      <c r="C117" s="180" t="s">
        <v>54</v>
      </c>
      <c r="D117" s="119" t="s">
        <v>54</v>
      </c>
      <c r="E117" s="249" t="s">
        <v>60</v>
      </c>
    </row>
    <row r="118" spans="1:5" ht="30" x14ac:dyDescent="0.25">
      <c r="A118" s="224"/>
      <c r="B118" s="53" t="s">
        <v>40</v>
      </c>
      <c r="C118" s="180" t="s">
        <v>54</v>
      </c>
      <c r="D118" s="119" t="s">
        <v>54</v>
      </c>
      <c r="E118" s="249" t="s">
        <v>60</v>
      </c>
    </row>
    <row r="119" spans="1:5" ht="30" x14ac:dyDescent="0.25">
      <c r="A119" s="224"/>
      <c r="B119" s="53" t="s">
        <v>41</v>
      </c>
      <c r="C119" s="180" t="s">
        <v>54</v>
      </c>
      <c r="D119" s="119" t="s">
        <v>54</v>
      </c>
      <c r="E119" s="249" t="s">
        <v>60</v>
      </c>
    </row>
    <row r="120" spans="1:5" ht="30" x14ac:dyDescent="0.25">
      <c r="A120" s="224"/>
      <c r="B120" s="53" t="s">
        <v>42</v>
      </c>
      <c r="C120" s="180" t="s">
        <v>54</v>
      </c>
      <c r="D120" s="119" t="s">
        <v>54</v>
      </c>
      <c r="E120" s="249" t="s">
        <v>60</v>
      </c>
    </row>
    <row r="121" spans="1:5" ht="30" x14ac:dyDescent="0.25">
      <c r="A121" s="224"/>
      <c r="B121" s="53" t="s">
        <v>43</v>
      </c>
      <c r="C121" s="180" t="s">
        <v>54</v>
      </c>
      <c r="D121" s="119" t="s">
        <v>54</v>
      </c>
      <c r="E121" s="249" t="s">
        <v>60</v>
      </c>
    </row>
    <row r="122" spans="1:5" ht="30.75" thickBot="1" x14ac:dyDescent="0.3">
      <c r="A122" s="236"/>
      <c r="B122" s="54" t="s">
        <v>44</v>
      </c>
      <c r="C122" s="181" t="s">
        <v>54</v>
      </c>
      <c r="D122" s="122" t="s">
        <v>54</v>
      </c>
      <c r="E122" s="250" t="s">
        <v>60</v>
      </c>
    </row>
    <row r="123" spans="1:5" ht="30" x14ac:dyDescent="0.25">
      <c r="A123" s="218">
        <v>2016</v>
      </c>
      <c r="B123" s="100" t="s">
        <v>32</v>
      </c>
      <c r="C123" s="179" t="s">
        <v>54</v>
      </c>
      <c r="D123" s="117" t="s">
        <v>54</v>
      </c>
      <c r="E123" s="251" t="s">
        <v>60</v>
      </c>
    </row>
    <row r="124" spans="1:5" ht="30" x14ac:dyDescent="0.25">
      <c r="A124" s="219"/>
      <c r="B124" s="53" t="s">
        <v>34</v>
      </c>
      <c r="C124" s="180" t="s">
        <v>54</v>
      </c>
      <c r="D124" s="119" t="s">
        <v>54</v>
      </c>
      <c r="E124" s="249" t="s">
        <v>60</v>
      </c>
    </row>
    <row r="125" spans="1:5" ht="30" x14ac:dyDescent="0.25">
      <c r="A125" s="219"/>
      <c r="B125" s="53" t="s">
        <v>35</v>
      </c>
      <c r="C125" s="180" t="s">
        <v>54</v>
      </c>
      <c r="D125" s="119" t="s">
        <v>54</v>
      </c>
      <c r="E125" s="249" t="s">
        <v>60</v>
      </c>
    </row>
    <row r="126" spans="1:5" ht="30" x14ac:dyDescent="0.25">
      <c r="A126" s="219"/>
      <c r="B126" s="53" t="s">
        <v>36</v>
      </c>
      <c r="C126" s="180" t="s">
        <v>54</v>
      </c>
      <c r="D126" s="119" t="s">
        <v>54</v>
      </c>
      <c r="E126" s="249" t="s">
        <v>60</v>
      </c>
    </row>
    <row r="127" spans="1:5" ht="30" x14ac:dyDescent="0.25">
      <c r="A127" s="219"/>
      <c r="B127" s="53" t="s">
        <v>37</v>
      </c>
      <c r="C127" s="180" t="s">
        <v>54</v>
      </c>
      <c r="D127" s="119" t="s">
        <v>54</v>
      </c>
      <c r="E127" s="249" t="s">
        <v>60</v>
      </c>
    </row>
    <row r="128" spans="1:5" ht="30" x14ac:dyDescent="0.25">
      <c r="A128" s="219"/>
      <c r="B128" s="53" t="s">
        <v>38</v>
      </c>
      <c r="C128" s="180" t="s">
        <v>54</v>
      </c>
      <c r="D128" s="119" t="s">
        <v>54</v>
      </c>
      <c r="E128" s="249" t="s">
        <v>60</v>
      </c>
    </row>
    <row r="129" spans="1:5" ht="30" x14ac:dyDescent="0.25">
      <c r="A129" s="219"/>
      <c r="B129" s="53" t="s">
        <v>39</v>
      </c>
      <c r="C129" s="180" t="s">
        <v>54</v>
      </c>
      <c r="D129" s="119" t="s">
        <v>54</v>
      </c>
      <c r="E129" s="249" t="s">
        <v>60</v>
      </c>
    </row>
    <row r="130" spans="1:5" ht="30" x14ac:dyDescent="0.25">
      <c r="A130" s="219"/>
      <c r="B130" s="53" t="s">
        <v>40</v>
      </c>
      <c r="C130" s="180" t="s">
        <v>54</v>
      </c>
      <c r="D130" s="119" t="s">
        <v>54</v>
      </c>
      <c r="E130" s="249" t="s">
        <v>60</v>
      </c>
    </row>
    <row r="131" spans="1:5" ht="30" x14ac:dyDescent="0.25">
      <c r="A131" s="219"/>
      <c r="B131" s="53" t="s">
        <v>41</v>
      </c>
      <c r="C131" s="180" t="s">
        <v>54</v>
      </c>
      <c r="D131" s="119" t="s">
        <v>54</v>
      </c>
      <c r="E131" s="249" t="s">
        <v>60</v>
      </c>
    </row>
    <row r="132" spans="1:5" ht="30" x14ac:dyDescent="0.25">
      <c r="A132" s="219"/>
      <c r="B132" s="53" t="s">
        <v>42</v>
      </c>
      <c r="C132" s="180" t="s">
        <v>54</v>
      </c>
      <c r="D132" s="119" t="s">
        <v>54</v>
      </c>
      <c r="E132" s="249" t="s">
        <v>60</v>
      </c>
    </row>
    <row r="133" spans="1:5" ht="30" x14ac:dyDescent="0.25">
      <c r="A133" s="219"/>
      <c r="B133" s="53" t="s">
        <v>43</v>
      </c>
      <c r="C133" s="180" t="s">
        <v>54</v>
      </c>
      <c r="D133" s="119" t="s">
        <v>54</v>
      </c>
      <c r="E133" s="249" t="s">
        <v>60</v>
      </c>
    </row>
    <row r="134" spans="1:5" ht="30.75" thickBot="1" x14ac:dyDescent="0.3">
      <c r="A134" s="220"/>
      <c r="B134" s="54" t="s">
        <v>44</v>
      </c>
      <c r="C134" s="181" t="s">
        <v>54</v>
      </c>
      <c r="D134" s="122" t="s">
        <v>54</v>
      </c>
      <c r="E134" s="250" t="s">
        <v>60</v>
      </c>
    </row>
    <row r="135" spans="1:5" ht="30.75" thickBot="1" x14ac:dyDescent="0.3">
      <c r="A135" s="198">
        <v>2017</v>
      </c>
      <c r="B135" s="200" t="s">
        <v>32</v>
      </c>
      <c r="C135" s="199" t="s">
        <v>54</v>
      </c>
      <c r="D135" s="197" t="s">
        <v>54</v>
      </c>
      <c r="E135" s="252" t="s">
        <v>60</v>
      </c>
    </row>
    <row r="138" spans="1:5" x14ac:dyDescent="0.25">
      <c r="A138" s="4" t="s">
        <v>45</v>
      </c>
    </row>
  </sheetData>
  <mergeCells count="14">
    <mergeCell ref="A123:A134"/>
    <mergeCell ref="A111:A122"/>
    <mergeCell ref="A99:A110"/>
    <mergeCell ref="A12:A14"/>
    <mergeCell ref="B12:B14"/>
    <mergeCell ref="A51:A62"/>
    <mergeCell ref="A63:A74"/>
    <mergeCell ref="A75:A86"/>
    <mergeCell ref="A87:A98"/>
    <mergeCell ref="C12:D12"/>
    <mergeCell ref="C13:D13"/>
    <mergeCell ref="A15:A26"/>
    <mergeCell ref="A27:A38"/>
    <mergeCell ref="A39:A50"/>
  </mergeCells>
  <hyperlinks>
    <hyperlink ref="A138" location="Indice!A1" display="Volver al 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3.2.2.1</vt:lpstr>
      <vt:lpstr>3.2.2.2</vt:lpstr>
      <vt:lpstr>3.2.2.3</vt:lpstr>
      <vt:lpstr>3.2.2.4</vt:lpstr>
      <vt:lpstr>3.2.2.5</vt:lpstr>
      <vt:lpstr>3.2.2.6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PLANEAMIENTO</dc:creator>
  <cp:lastModifiedBy>Bruno Giormenti</cp:lastModifiedBy>
  <dcterms:created xsi:type="dcterms:W3CDTF">2015-06-29T17:26:35Z</dcterms:created>
  <dcterms:modified xsi:type="dcterms:W3CDTF">2017-03-06T14:17:39Z</dcterms:modified>
</cp:coreProperties>
</file>