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126"/>
  <workbookPr showInkAnnotation="0" codeName="ThisWorkbook" defaultThemeVersion="124226"/>
  <mc:AlternateContent xmlns:mc="http://schemas.openxmlformats.org/markup-compatibility/2006">
    <mc:Choice Requires="x15">
      <x15ac:absPath xmlns:x15ac="http://schemas.microsoft.com/office/spreadsheetml/2010/11/ac" url="C:\Users\Julia\Downloads\"/>
    </mc:Choice>
  </mc:AlternateContent>
  <xr:revisionPtr revIDLastSave="0" documentId="13_ncr:1_{2EC70F6D-FC11-41AC-95E3-A5B3D8347875}" xr6:coauthVersionLast="47" xr6:coauthVersionMax="47" xr10:uidLastSave="{00000000-0000-0000-0000-000000000000}"/>
  <bookViews>
    <workbookView xWindow="-108" yWindow="-108" windowWidth="23256" windowHeight="12576" tabRatio="893" xr2:uid="{00000000-000D-0000-FFFF-FFFF00000000}"/>
  </bookViews>
  <sheets>
    <sheet name="Índice" sheetId="3" r:id="rId1"/>
    <sheet name="BA-BAHIA BLANCA" sheetId="6" r:id="rId2"/>
    <sheet name="BA-BARILOCHE" sheetId="15" r:id="rId3"/>
    <sheet name="BA-COMODORO RIVADAVIA" sheetId="7" r:id="rId4"/>
    <sheet name="BA-CORDOBA" sheetId="9" r:id="rId5"/>
    <sheet name="BA-MAR DEL PLATA" sheetId="2" r:id="rId6"/>
    <sheet name="BA-MENDOZA" sheetId="10" r:id="rId7"/>
    <sheet name="BA-NEUQUEN" sheetId="8" r:id="rId8"/>
    <sheet name="BA-POSADAS" sheetId="5" r:id="rId9"/>
    <sheet name="BA-RESISTENCIA" sheetId="4" r:id="rId10"/>
    <sheet name="BA-ROSARIO" sheetId="12" r:id="rId11"/>
    <sheet name="BA-SALTA" sheetId="13" r:id="rId12"/>
    <sheet name="BA-TUCUMAN" sheetId="14" r:id="rId13"/>
    <sheet name="CORDOBA-MENDOZA" sheetId="22" r:id="rId14"/>
  </sheets>
  <calcPr calcId="191029"/>
</workbook>
</file>

<file path=xl/calcChain.xml><?xml version="1.0" encoding="utf-8"?>
<calcChain xmlns="http://schemas.openxmlformats.org/spreadsheetml/2006/main">
  <c r="E118" i="22" l="1"/>
  <c r="D118" i="22"/>
  <c r="E118" i="14"/>
  <c r="D118" i="14"/>
  <c r="E118" i="13"/>
  <c r="D118" i="13"/>
  <c r="E118" i="12"/>
  <c r="D118" i="12"/>
  <c r="E118" i="4"/>
  <c r="D118" i="4"/>
  <c r="E118" i="5"/>
  <c r="D118" i="5"/>
  <c r="E118" i="8"/>
  <c r="D118" i="8"/>
  <c r="E118" i="10"/>
  <c r="D118" i="10"/>
  <c r="E118" i="2"/>
  <c r="D118" i="2"/>
  <c r="E118" i="9"/>
  <c r="D118" i="9"/>
  <c r="E118" i="7"/>
  <c r="D118" i="7"/>
  <c r="E118" i="15"/>
  <c r="D118" i="15"/>
  <c r="D98" i="14" l="1"/>
  <c r="E98" i="14"/>
  <c r="D98" i="22" l="1"/>
  <c r="E98" i="22"/>
  <c r="D97" i="14"/>
  <c r="E97" i="14"/>
  <c r="D98" i="13"/>
  <c r="E98" i="13"/>
  <c r="D98" i="12"/>
  <c r="E98" i="12"/>
  <c r="D98" i="4"/>
  <c r="E98" i="4"/>
  <c r="D98" i="5"/>
  <c r="E98" i="5"/>
  <c r="D98" i="8"/>
  <c r="E98" i="8"/>
  <c r="D98" i="10"/>
  <c r="E98" i="10"/>
  <c r="D98" i="2"/>
  <c r="E98" i="2"/>
  <c r="D98" i="9"/>
  <c r="E98" i="9"/>
  <c r="D98" i="7"/>
  <c r="E98" i="7"/>
  <c r="D98" i="15"/>
  <c r="E98" i="15"/>
  <c r="D98" i="6"/>
  <c r="E98" i="6"/>
  <c r="D97" i="5" l="1"/>
  <c r="E97" i="5"/>
  <c r="D97" i="2" l="1"/>
  <c r="E97" i="2"/>
  <c r="D97" i="22"/>
  <c r="E97" i="22"/>
  <c r="D96" i="14"/>
  <c r="E96" i="14"/>
  <c r="D97" i="13"/>
  <c r="E97" i="13"/>
  <c r="D97" i="12"/>
  <c r="E97" i="12"/>
  <c r="D97" i="4"/>
  <c r="E97" i="4"/>
  <c r="D97" i="8"/>
  <c r="E97" i="8"/>
  <c r="D97" i="10"/>
  <c r="E97" i="10"/>
  <c r="D97" i="9"/>
  <c r="E97" i="9"/>
  <c r="D97" i="7"/>
  <c r="E97" i="7"/>
  <c r="D97" i="15"/>
  <c r="E97" i="15"/>
  <c r="D97" i="6"/>
  <c r="E97" i="6"/>
  <c r="D96" i="22" l="1"/>
  <c r="E96" i="22"/>
  <c r="D95" i="14"/>
  <c r="E95" i="14"/>
  <c r="D96" i="13"/>
  <c r="E96" i="13"/>
  <c r="D96" i="12"/>
  <c r="E96" i="12"/>
  <c r="D96" i="4"/>
  <c r="E96" i="4"/>
  <c r="D96" i="5"/>
  <c r="E96" i="5"/>
  <c r="D96" i="8"/>
  <c r="E96" i="8"/>
  <c r="D96" i="10"/>
  <c r="E96" i="10"/>
  <c r="D96" i="2"/>
  <c r="E96" i="2"/>
  <c r="D96" i="9"/>
  <c r="E96" i="9"/>
  <c r="D96" i="7"/>
  <c r="E96" i="7"/>
  <c r="D96" i="15"/>
  <c r="E96" i="15"/>
  <c r="D96" i="6"/>
  <c r="E96" i="6"/>
  <c r="D95" i="22" l="1"/>
  <c r="E95" i="22"/>
  <c r="D94" i="14"/>
  <c r="E94" i="14"/>
  <c r="D95" i="13"/>
  <c r="E95" i="13"/>
  <c r="D95" i="12"/>
  <c r="E95" i="12"/>
  <c r="D95" i="4"/>
  <c r="E95" i="4"/>
  <c r="D95" i="5"/>
  <c r="E95" i="5"/>
  <c r="D95" i="8"/>
  <c r="E95" i="8"/>
  <c r="D95" i="10"/>
  <c r="E95" i="10"/>
  <c r="D95" i="2"/>
  <c r="E95" i="2"/>
  <c r="D95" i="9"/>
  <c r="E95" i="9"/>
  <c r="D95" i="7"/>
  <c r="E95" i="7"/>
  <c r="D95" i="15"/>
  <c r="E95" i="15"/>
  <c r="D95" i="6"/>
  <c r="E95" i="6"/>
  <c r="D94" i="22" l="1"/>
  <c r="E94" i="22"/>
  <c r="D93" i="14"/>
  <c r="E93" i="14"/>
  <c r="D94" i="13"/>
  <c r="E94" i="13"/>
  <c r="D94" i="12"/>
  <c r="E94" i="12"/>
  <c r="D94" i="4"/>
  <c r="E94" i="4"/>
  <c r="D94" i="5"/>
  <c r="E94" i="5"/>
  <c r="D94" i="8"/>
  <c r="E94" i="8"/>
  <c r="D94" i="10"/>
  <c r="E94" i="10"/>
  <c r="D94" i="2"/>
  <c r="E94" i="2"/>
  <c r="D94" i="9"/>
  <c r="E94" i="9"/>
  <c r="D94" i="7"/>
  <c r="E94" i="7"/>
  <c r="D94" i="15"/>
  <c r="E94" i="15"/>
  <c r="D94" i="6"/>
  <c r="E94" i="6"/>
  <c r="D93" i="22" l="1"/>
  <c r="E93" i="22"/>
  <c r="D92" i="14"/>
  <c r="E92" i="14"/>
  <c r="D93" i="13"/>
  <c r="E93" i="13"/>
  <c r="D93" i="12"/>
  <c r="E93" i="12"/>
  <c r="D93" i="4"/>
  <c r="E93" i="4"/>
  <c r="D93" i="5"/>
  <c r="E93" i="5"/>
  <c r="D93" i="8"/>
  <c r="E93" i="8"/>
  <c r="D93" i="10"/>
  <c r="E93" i="10"/>
  <c r="D93" i="2"/>
  <c r="E93" i="2"/>
  <c r="D93" i="9"/>
  <c r="E93" i="9"/>
  <c r="D93" i="7"/>
  <c r="E93" i="7"/>
  <c r="D93" i="15"/>
  <c r="E93" i="15"/>
  <c r="D93" i="6"/>
  <c r="E93" i="6"/>
  <c r="D92" i="12" l="1"/>
  <c r="E92" i="12"/>
  <c r="D92" i="22"/>
  <c r="E92" i="22"/>
  <c r="D91" i="14"/>
  <c r="E91" i="14"/>
  <c r="D92" i="13"/>
  <c r="E92" i="13"/>
  <c r="D92" i="4"/>
  <c r="E92" i="4"/>
  <c r="D92" i="5"/>
  <c r="E92" i="5"/>
  <c r="D92" i="8"/>
  <c r="E92" i="8"/>
  <c r="D92" i="10"/>
  <c r="E92" i="10"/>
  <c r="D92" i="2"/>
  <c r="E92" i="2"/>
  <c r="D92" i="9"/>
  <c r="E92" i="9"/>
  <c r="D92" i="7"/>
  <c r="E92" i="7"/>
  <c r="D92" i="15"/>
  <c r="E92" i="15"/>
  <c r="D92" i="6"/>
  <c r="E92" i="6"/>
  <c r="D91" i="22" l="1"/>
  <c r="E91" i="22"/>
  <c r="D90" i="14"/>
  <c r="E90" i="14"/>
  <c r="D91" i="13"/>
  <c r="E91" i="13"/>
  <c r="D91" i="12"/>
  <c r="E91" i="12"/>
  <c r="D91" i="4"/>
  <c r="E91" i="4"/>
  <c r="D91" i="5"/>
  <c r="E91" i="5"/>
  <c r="D91" i="8"/>
  <c r="E91" i="8"/>
  <c r="D91" i="10"/>
  <c r="E91" i="10"/>
  <c r="D91" i="2"/>
  <c r="E91" i="2"/>
  <c r="D91" i="9"/>
  <c r="E91" i="9"/>
  <c r="D91" i="7"/>
  <c r="E91" i="7"/>
  <c r="D91" i="15"/>
  <c r="E91" i="15"/>
  <c r="D91" i="6"/>
  <c r="E91" i="6"/>
  <c r="D90" i="5" l="1"/>
  <c r="E90" i="5"/>
  <c r="D90" i="22" l="1"/>
  <c r="E90" i="22"/>
  <c r="D89" i="14"/>
  <c r="E89" i="14"/>
  <c r="D90" i="13"/>
  <c r="E90" i="13"/>
  <c r="D90" i="12"/>
  <c r="E90" i="12"/>
  <c r="D90" i="4"/>
  <c r="E90" i="4"/>
  <c r="D90" i="8"/>
  <c r="E90" i="8"/>
  <c r="D90" i="10"/>
  <c r="E90" i="10"/>
  <c r="D90" i="2"/>
  <c r="E90" i="2"/>
  <c r="D90" i="9"/>
  <c r="E90" i="9"/>
  <c r="D90" i="7"/>
  <c r="E90" i="7"/>
  <c r="D90" i="15"/>
  <c r="E90" i="15"/>
  <c r="D90" i="6"/>
  <c r="E90" i="6"/>
  <c r="D89" i="22" l="1"/>
  <c r="E89" i="22"/>
  <c r="D88" i="14"/>
  <c r="E88" i="14"/>
  <c r="D89" i="13"/>
  <c r="E89" i="13"/>
  <c r="D89" i="12"/>
  <c r="E89" i="12"/>
  <c r="D89" i="4"/>
  <c r="E89" i="4"/>
  <c r="D89" i="5"/>
  <c r="E89" i="5"/>
  <c r="D89" i="8"/>
  <c r="E89" i="8"/>
  <c r="D89" i="10"/>
  <c r="E89" i="10"/>
  <c r="D89" i="2"/>
  <c r="E89" i="2"/>
  <c r="D89" i="9"/>
  <c r="E89" i="9"/>
  <c r="D89" i="7"/>
  <c r="E89" i="7"/>
  <c r="D89" i="15"/>
  <c r="E89" i="15"/>
  <c r="D89" i="6"/>
  <c r="E89" i="6"/>
  <c r="E88" i="10" l="1"/>
  <c r="D88" i="10"/>
  <c r="E87" i="10"/>
  <c r="D87" i="10"/>
  <c r="D88" i="22" l="1"/>
  <c r="E88" i="22"/>
  <c r="D88" i="13"/>
  <c r="E88" i="13"/>
  <c r="D88" i="12" l="1"/>
  <c r="E88" i="12"/>
  <c r="D88" i="4"/>
  <c r="E88" i="4"/>
  <c r="D88" i="5"/>
  <c r="E88" i="5"/>
  <c r="D88" i="8"/>
  <c r="E88" i="8"/>
  <c r="D88" i="2" l="1"/>
  <c r="E88" i="2"/>
  <c r="D88" i="9"/>
  <c r="E88" i="9"/>
  <c r="D88" i="7"/>
  <c r="E88" i="7"/>
  <c r="D88" i="15"/>
  <c r="E88" i="15"/>
  <c r="D88" i="6"/>
  <c r="E88" i="6"/>
  <c r="D87" i="14" l="1"/>
  <c r="E87" i="14"/>
  <c r="D87" i="22"/>
  <c r="E87" i="22"/>
  <c r="D87" i="13"/>
  <c r="E87" i="13"/>
  <c r="D87" i="12"/>
  <c r="E87" i="12"/>
  <c r="D87" i="4"/>
  <c r="E87" i="4"/>
  <c r="D87" i="5"/>
  <c r="E87" i="5"/>
  <c r="D87" i="8"/>
  <c r="E87" i="8"/>
  <c r="D87" i="2"/>
  <c r="E87" i="2"/>
  <c r="D87" i="9"/>
  <c r="E87" i="9"/>
  <c r="D87" i="7"/>
  <c r="E87" i="7"/>
  <c r="D87" i="15"/>
  <c r="E87" i="15"/>
  <c r="D87" i="6"/>
  <c r="E87" i="6"/>
  <c r="D86" i="22" l="1"/>
  <c r="E86" i="22"/>
  <c r="D86" i="14"/>
  <c r="E86" i="14"/>
  <c r="D86" i="13"/>
  <c r="E86" i="13"/>
  <c r="D86" i="12"/>
  <c r="E86" i="12"/>
  <c r="D86" i="4"/>
  <c r="E86" i="4"/>
  <c r="D86" i="5"/>
  <c r="E86" i="5"/>
  <c r="D86" i="8"/>
  <c r="E86" i="8"/>
  <c r="D86" i="10"/>
  <c r="E86" i="10"/>
  <c r="D86" i="2"/>
  <c r="E86" i="2"/>
  <c r="D86" i="9"/>
  <c r="E86" i="9"/>
  <c r="D86" i="7"/>
  <c r="E86" i="7"/>
  <c r="D86" i="15"/>
  <c r="E86" i="15"/>
  <c r="D86" i="6"/>
  <c r="E86" i="6"/>
  <c r="D85" i="22" l="1"/>
  <c r="E85" i="22"/>
  <c r="D85" i="14"/>
  <c r="E85" i="14"/>
  <c r="D85" i="13"/>
  <c r="E85" i="13"/>
  <c r="D85" i="12"/>
  <c r="E85" i="12"/>
  <c r="D85" i="4"/>
  <c r="E85" i="4"/>
  <c r="D85" i="5"/>
  <c r="E85" i="5"/>
  <c r="D85" i="8"/>
  <c r="E85" i="8"/>
  <c r="D85" i="10"/>
  <c r="E85" i="10"/>
  <c r="D85" i="2"/>
  <c r="E85" i="2"/>
  <c r="D85" i="9"/>
  <c r="E85" i="9"/>
  <c r="D85" i="7"/>
  <c r="E85" i="7"/>
  <c r="D85" i="15"/>
  <c r="E85" i="15"/>
  <c r="D85" i="6"/>
  <c r="E85" i="6"/>
  <c r="D84" i="22" l="1"/>
  <c r="E84" i="22"/>
  <c r="D84" i="14"/>
  <c r="E84" i="14"/>
  <c r="D84" i="13"/>
  <c r="E84" i="13"/>
  <c r="D84" i="12"/>
  <c r="E84" i="12"/>
  <c r="D84" i="4"/>
  <c r="E84" i="4"/>
  <c r="D84" i="5"/>
  <c r="E84" i="5"/>
  <c r="D84" i="8"/>
  <c r="E84" i="8"/>
  <c r="D84" i="10"/>
  <c r="E84" i="10"/>
  <c r="D84" i="2"/>
  <c r="E84" i="2"/>
  <c r="D84" i="9"/>
  <c r="E84" i="9"/>
  <c r="D84" i="7"/>
  <c r="E84" i="7"/>
  <c r="D84" i="15"/>
  <c r="E84" i="15"/>
  <c r="D84" i="6"/>
  <c r="E84" i="6"/>
  <c r="D83" i="22" l="1"/>
  <c r="E83" i="22"/>
  <c r="D83" i="14"/>
  <c r="E83" i="14"/>
  <c r="D83" i="13"/>
  <c r="E83" i="13"/>
  <c r="D83" i="12"/>
  <c r="E83" i="12"/>
  <c r="D83" i="4"/>
  <c r="E83" i="4"/>
  <c r="D83" i="5"/>
  <c r="E83" i="5"/>
  <c r="D83" i="8"/>
  <c r="E83" i="8"/>
  <c r="D83" i="10"/>
  <c r="E83" i="10"/>
  <c r="D83" i="2"/>
  <c r="E83" i="2"/>
  <c r="D83" i="9"/>
  <c r="E83" i="9"/>
  <c r="D83" i="7"/>
  <c r="E83" i="7"/>
  <c r="D83" i="15"/>
  <c r="E83" i="15"/>
  <c r="D83" i="6"/>
  <c r="E83" i="6"/>
  <c r="D82" i="22" l="1"/>
  <c r="E82" i="22"/>
  <c r="D82" i="14"/>
  <c r="E82" i="14"/>
  <c r="D82" i="13"/>
  <c r="E82" i="13"/>
  <c r="D82" i="12"/>
  <c r="E82" i="12"/>
  <c r="D82" i="4"/>
  <c r="E82" i="4"/>
  <c r="D82" i="5"/>
  <c r="E82" i="5"/>
  <c r="D82" i="8"/>
  <c r="E82" i="8"/>
  <c r="D82" i="10"/>
  <c r="E82" i="10"/>
  <c r="D82" i="2"/>
  <c r="E82" i="2"/>
  <c r="D82" i="9"/>
  <c r="E82" i="9"/>
  <c r="D82" i="7"/>
  <c r="E82" i="7"/>
  <c r="D82" i="15"/>
  <c r="E82" i="15"/>
  <c r="D82" i="6"/>
  <c r="E82" i="6"/>
  <c r="D81" i="22" l="1"/>
  <c r="E81" i="22"/>
  <c r="D81" i="14"/>
  <c r="E81" i="14"/>
  <c r="D81" i="13"/>
  <c r="E81" i="13"/>
  <c r="D81" i="12"/>
  <c r="E81" i="12"/>
  <c r="D81" i="4"/>
  <c r="E81" i="4"/>
  <c r="D81" i="5"/>
  <c r="E81" i="5"/>
  <c r="D81" i="8"/>
  <c r="E81" i="8"/>
  <c r="D81" i="10"/>
  <c r="E81" i="10"/>
  <c r="D81" i="2"/>
  <c r="E81" i="2"/>
  <c r="D81" i="9"/>
  <c r="E81" i="9"/>
  <c r="D81" i="7"/>
  <c r="E81" i="7"/>
  <c r="D81" i="15"/>
  <c r="E81" i="15"/>
  <c r="D81" i="6"/>
  <c r="E81" i="6"/>
  <c r="D80" i="22" l="1"/>
  <c r="E80" i="22"/>
  <c r="D80" i="14"/>
  <c r="E80" i="14"/>
  <c r="D80" i="13"/>
  <c r="E80" i="13"/>
  <c r="D80" i="12"/>
  <c r="E80" i="12"/>
  <c r="D80" i="4"/>
  <c r="E80" i="4"/>
  <c r="D80" i="5"/>
  <c r="E80" i="5"/>
  <c r="D80" i="8"/>
  <c r="E80" i="8"/>
  <c r="D80" i="10"/>
  <c r="E80" i="10"/>
  <c r="D80" i="2"/>
  <c r="E80" i="2"/>
  <c r="D80" i="9"/>
  <c r="E80" i="9"/>
  <c r="D80" i="7"/>
  <c r="E80" i="7"/>
  <c r="D80" i="15"/>
  <c r="E80" i="15"/>
  <c r="D80" i="6"/>
  <c r="E80" i="6"/>
  <c r="D79" i="22" l="1"/>
  <c r="E79" i="22"/>
  <c r="D79" i="14"/>
  <c r="E79" i="14"/>
  <c r="D79" i="13"/>
  <c r="E79" i="13"/>
  <c r="D79" i="12"/>
  <c r="E79" i="12"/>
  <c r="D79" i="4"/>
  <c r="E79" i="4"/>
  <c r="D79" i="5"/>
  <c r="E79" i="5"/>
  <c r="D79" i="8"/>
  <c r="E79" i="8"/>
  <c r="D79" i="10"/>
  <c r="E79" i="10"/>
  <c r="D79" i="2"/>
  <c r="E79" i="2"/>
  <c r="D79" i="9"/>
  <c r="E79" i="9"/>
  <c r="D79" i="7"/>
  <c r="E79" i="7"/>
  <c r="D79" i="15"/>
  <c r="E79" i="15"/>
  <c r="D79" i="6"/>
  <c r="E79" i="6"/>
  <c r="E78" i="13" l="1"/>
  <c r="D78" i="13"/>
  <c r="D78" i="22"/>
  <c r="E78" i="22"/>
  <c r="D78" i="14"/>
  <c r="E78" i="14"/>
  <c r="D78" i="12"/>
  <c r="E78" i="12"/>
  <c r="D78" i="4"/>
  <c r="E78" i="4"/>
  <c r="D78" i="5"/>
  <c r="E78" i="5"/>
  <c r="D78" i="8"/>
  <c r="E78" i="8"/>
  <c r="D78" i="10"/>
  <c r="E78" i="10"/>
  <c r="D78" i="2"/>
  <c r="E78" i="2"/>
  <c r="D78" i="9"/>
  <c r="E78" i="9"/>
  <c r="D78" i="7"/>
  <c r="E78" i="7"/>
  <c r="D78" i="15"/>
  <c r="E78" i="15"/>
  <c r="D78" i="6"/>
  <c r="E78" i="6"/>
  <c r="D77" i="22" l="1"/>
  <c r="E77" i="22"/>
  <c r="D77" i="14"/>
  <c r="E77" i="14"/>
  <c r="D77" i="12"/>
  <c r="E77" i="12"/>
  <c r="D77" i="4"/>
  <c r="E77" i="4"/>
  <c r="D77" i="5"/>
  <c r="E77" i="5"/>
  <c r="D77" i="8"/>
  <c r="E77" i="8"/>
  <c r="D77" i="10"/>
  <c r="E77" i="10"/>
  <c r="D77" i="2"/>
  <c r="E77" i="2"/>
  <c r="D77" i="9"/>
  <c r="E77" i="9"/>
  <c r="D77" i="7"/>
  <c r="E77" i="7"/>
  <c r="D77" i="15"/>
  <c r="E77" i="15"/>
  <c r="D77" i="6"/>
  <c r="E77" i="6"/>
  <c r="D76" i="22" l="1"/>
  <c r="E76" i="22"/>
  <c r="D76" i="14"/>
  <c r="E76" i="14"/>
  <c r="D76" i="13"/>
  <c r="E76" i="13"/>
  <c r="D76" i="12"/>
  <c r="E76" i="12"/>
  <c r="D76" i="4"/>
  <c r="E76" i="4"/>
  <c r="D76" i="5"/>
  <c r="E76" i="5"/>
  <c r="D76" i="8"/>
  <c r="E76" i="8"/>
  <c r="D76" i="10"/>
  <c r="E76" i="10"/>
  <c r="D76" i="2"/>
  <c r="E76" i="2"/>
  <c r="D76" i="9"/>
  <c r="E76" i="9"/>
  <c r="D76" i="7"/>
  <c r="E76" i="7"/>
  <c r="D76" i="15"/>
  <c r="E76" i="15"/>
  <c r="D76" i="6"/>
  <c r="E76" i="6"/>
  <c r="D75" i="22" l="1"/>
  <c r="E75" i="22"/>
  <c r="D75" i="14"/>
  <c r="E75" i="14"/>
  <c r="D75" i="13"/>
  <c r="E75" i="13"/>
  <c r="D75" i="12"/>
  <c r="E75" i="12"/>
  <c r="D75" i="4"/>
  <c r="E75" i="4"/>
  <c r="D75" i="5"/>
  <c r="E75" i="5"/>
  <c r="D75" i="8"/>
  <c r="E75" i="8"/>
  <c r="D75" i="10"/>
  <c r="E75" i="10"/>
  <c r="D75" i="2"/>
  <c r="E75" i="2"/>
  <c r="D75" i="9"/>
  <c r="E75" i="9"/>
  <c r="D75" i="7"/>
  <c r="E75" i="7"/>
  <c r="D75" i="15"/>
  <c r="E75" i="15"/>
  <c r="D75" i="6"/>
  <c r="E75" i="6"/>
  <c r="D74" i="22" l="1"/>
  <c r="E74" i="22"/>
  <c r="E74" i="14"/>
  <c r="D74" i="14"/>
  <c r="E73" i="14"/>
  <c r="D73" i="14"/>
  <c r="D74" i="13"/>
  <c r="E74" i="13"/>
  <c r="D74" i="12"/>
  <c r="E74" i="12"/>
  <c r="D74" i="4"/>
  <c r="E74" i="4"/>
  <c r="D74" i="5"/>
  <c r="E74" i="5"/>
  <c r="D74" i="8"/>
  <c r="E74" i="8"/>
  <c r="D74" i="10"/>
  <c r="E74" i="10"/>
  <c r="D74" i="2"/>
  <c r="E74" i="2"/>
  <c r="D74" i="9"/>
  <c r="E74" i="9"/>
  <c r="D74" i="7"/>
  <c r="E74" i="7"/>
  <c r="D74" i="15"/>
  <c r="E74" i="15"/>
  <c r="D74" i="6"/>
  <c r="E74" i="6"/>
  <c r="D73" i="22" l="1"/>
  <c r="E73" i="22"/>
  <c r="D73" i="13"/>
  <c r="E73" i="13"/>
  <c r="D73" i="12"/>
  <c r="E73" i="12"/>
  <c r="D73" i="4"/>
  <c r="E73" i="4"/>
  <c r="D73" i="5"/>
  <c r="E73" i="5"/>
  <c r="D73" i="8"/>
  <c r="E73" i="8"/>
  <c r="D73" i="10"/>
  <c r="E73" i="10"/>
  <c r="D73" i="2"/>
  <c r="E73" i="2"/>
  <c r="D73" i="9"/>
  <c r="E73" i="9"/>
  <c r="D73" i="7"/>
  <c r="E73" i="7"/>
  <c r="D73" i="15"/>
  <c r="E73" i="15"/>
  <c r="D73" i="6"/>
  <c r="E73" i="6"/>
  <c r="D72" i="6" l="1"/>
  <c r="E72" i="6"/>
  <c r="D72" i="15"/>
  <c r="E72" i="15"/>
  <c r="D72" i="7"/>
  <c r="E72" i="7"/>
  <c r="D72" i="9"/>
  <c r="E72" i="9"/>
  <c r="D72" i="2"/>
  <c r="E72" i="2"/>
  <c r="D72" i="10"/>
  <c r="E72" i="10"/>
  <c r="D72" i="8"/>
  <c r="E72" i="8"/>
  <c r="D72" i="5"/>
  <c r="E72" i="5"/>
  <c r="D72" i="4"/>
  <c r="E72" i="4"/>
  <c r="D72" i="12"/>
  <c r="E72" i="12"/>
  <c r="D72" i="13"/>
  <c r="E72" i="13"/>
  <c r="E72" i="14"/>
  <c r="D72" i="14"/>
  <c r="D72" i="22"/>
  <c r="E72" i="22"/>
  <c r="D71" i="22" l="1"/>
  <c r="E71" i="22"/>
  <c r="E71" i="14"/>
  <c r="D71" i="14"/>
  <c r="D71" i="13"/>
  <c r="E71" i="13"/>
  <c r="D71" i="12"/>
  <c r="E71" i="12"/>
  <c r="D71" i="4"/>
  <c r="E71" i="4"/>
  <c r="D71" i="5"/>
  <c r="E71" i="5"/>
  <c r="D71" i="8"/>
  <c r="E71" i="8"/>
  <c r="D71" i="10"/>
  <c r="E71" i="10"/>
  <c r="D71" i="2"/>
  <c r="E71" i="2"/>
  <c r="D71" i="9"/>
  <c r="E71" i="9"/>
  <c r="D71" i="7"/>
  <c r="E71" i="7"/>
  <c r="D71" i="15"/>
  <c r="E71" i="15"/>
  <c r="D71" i="6"/>
  <c r="E71" i="6"/>
  <c r="D70" i="22" l="1"/>
  <c r="E70" i="22"/>
  <c r="E70" i="14"/>
  <c r="D70" i="14"/>
  <c r="D70" i="13"/>
  <c r="E70" i="13"/>
  <c r="D70" i="12"/>
  <c r="E70" i="12"/>
  <c r="D70" i="4"/>
  <c r="E70" i="4"/>
  <c r="D70" i="5"/>
  <c r="E70" i="5"/>
  <c r="D70" i="8"/>
  <c r="E70" i="8"/>
  <c r="D70" i="10"/>
  <c r="E70" i="10"/>
  <c r="D70" i="2"/>
  <c r="E70" i="2"/>
  <c r="D70" i="9"/>
  <c r="E70" i="9"/>
  <c r="D70" i="7"/>
  <c r="E70" i="7"/>
  <c r="D70" i="15"/>
  <c r="E70" i="15"/>
  <c r="D70" i="6"/>
  <c r="E70" i="6"/>
  <c r="D69" i="22" l="1"/>
  <c r="E69" i="22"/>
  <c r="D69" i="13"/>
  <c r="E69" i="13"/>
  <c r="D69" i="12"/>
  <c r="E69" i="12"/>
  <c r="D69" i="4"/>
  <c r="E69" i="4"/>
  <c r="D69" i="5"/>
  <c r="E69" i="5"/>
  <c r="D69" i="8"/>
  <c r="E69" i="8"/>
  <c r="D69" i="10"/>
  <c r="E69" i="10"/>
  <c r="D69" i="2"/>
  <c r="E69" i="2"/>
  <c r="D69" i="9"/>
  <c r="E69" i="9"/>
  <c r="D69" i="7"/>
  <c r="E69" i="7"/>
  <c r="D69" i="15"/>
  <c r="E69" i="15"/>
  <c r="D69" i="6"/>
  <c r="E69" i="6"/>
  <c r="D68" i="22" l="1"/>
  <c r="E68" i="22"/>
  <c r="D68" i="13"/>
  <c r="E68" i="13"/>
  <c r="D68" i="12"/>
  <c r="E68" i="12"/>
  <c r="D68" i="4"/>
  <c r="E68" i="4"/>
  <c r="D68" i="5"/>
  <c r="E68" i="5"/>
  <c r="D68" i="8"/>
  <c r="E68" i="8"/>
  <c r="D68" i="10"/>
  <c r="E68" i="10"/>
  <c r="D68" i="2"/>
  <c r="E68" i="2"/>
  <c r="D68" i="9"/>
  <c r="E68" i="9"/>
  <c r="D68" i="7"/>
  <c r="E68" i="7"/>
  <c r="D68" i="15"/>
  <c r="E68" i="15"/>
  <c r="D68" i="6"/>
  <c r="E68" i="6"/>
  <c r="D67" i="22" l="1"/>
  <c r="E67" i="22"/>
  <c r="D66" i="22"/>
  <c r="E66" i="22"/>
  <c r="D65" i="22"/>
  <c r="E65" i="22"/>
  <c r="D66" i="14"/>
  <c r="E66" i="14"/>
  <c r="D65" i="14"/>
  <c r="E65" i="14"/>
  <c r="D67" i="13"/>
  <c r="E67" i="13"/>
  <c r="D66" i="13"/>
  <c r="E66" i="13"/>
  <c r="D65" i="13"/>
  <c r="E65" i="13"/>
  <c r="D67" i="12"/>
  <c r="E67" i="12"/>
  <c r="D66" i="12"/>
  <c r="E66" i="12"/>
  <c r="D65" i="12"/>
  <c r="E65" i="12"/>
  <c r="D67" i="4"/>
  <c r="E67" i="4"/>
  <c r="D66" i="4"/>
  <c r="E66" i="4"/>
  <c r="D65" i="4"/>
  <c r="E65" i="4"/>
  <c r="D67" i="5"/>
  <c r="E67" i="5"/>
  <c r="D66" i="5"/>
  <c r="E66" i="5"/>
  <c r="D65" i="5"/>
  <c r="E65" i="5"/>
  <c r="D67" i="8"/>
  <c r="E67" i="8"/>
  <c r="D66" i="8"/>
  <c r="E66" i="8"/>
  <c r="D65" i="8"/>
  <c r="E65" i="8"/>
  <c r="D67" i="10"/>
  <c r="E67" i="10"/>
  <c r="D66" i="10"/>
  <c r="E66" i="10"/>
  <c r="D65" i="10"/>
  <c r="E65" i="10"/>
  <c r="D67" i="2"/>
  <c r="E67" i="2"/>
  <c r="D66" i="2"/>
  <c r="E66" i="2"/>
  <c r="D65" i="2"/>
  <c r="E65" i="2"/>
  <c r="D67" i="9"/>
  <c r="E67" i="9"/>
  <c r="D66" i="9"/>
  <c r="E66" i="9"/>
  <c r="D65" i="9"/>
  <c r="E65" i="9"/>
  <c r="D67" i="7"/>
  <c r="E67" i="7"/>
  <c r="D66" i="7"/>
  <c r="E66" i="7"/>
  <c r="D65" i="7"/>
  <c r="E65" i="7"/>
  <c r="D67" i="15"/>
  <c r="E67" i="15"/>
  <c r="D66" i="15"/>
  <c r="E66" i="15"/>
  <c r="D65" i="15"/>
  <c r="E65" i="15"/>
  <c r="D67" i="6"/>
  <c r="E67" i="6"/>
  <c r="D66" i="6"/>
  <c r="E66" i="6"/>
  <c r="D65" i="6"/>
  <c r="E65" i="6"/>
  <c r="E64" i="22" l="1"/>
  <c r="D64" i="22"/>
  <c r="D64" i="14"/>
  <c r="E64" i="14"/>
  <c r="D64" i="13"/>
  <c r="E64" i="13"/>
  <c r="D64" i="12"/>
  <c r="E64" i="12"/>
  <c r="D64" i="4"/>
  <c r="E64" i="4"/>
  <c r="D64" i="5"/>
  <c r="E64" i="5"/>
  <c r="D64" i="8"/>
  <c r="E64" i="8"/>
  <c r="E64" i="10"/>
  <c r="D64" i="10"/>
  <c r="D64" i="9"/>
  <c r="E64" i="9"/>
  <c r="D64" i="7"/>
  <c r="E64" i="7"/>
  <c r="D64" i="6"/>
  <c r="E64" i="6"/>
  <c r="D64" i="2"/>
  <c r="E64" i="2"/>
  <c r="D64" i="15"/>
  <c r="E64" i="15"/>
  <c r="D63" i="22" l="1"/>
  <c r="E63" i="22"/>
  <c r="D63" i="14"/>
  <c r="E63" i="14"/>
  <c r="D63" i="13"/>
  <c r="E63" i="13"/>
  <c r="D63" i="12"/>
  <c r="E63" i="12"/>
  <c r="D63" i="4"/>
  <c r="E63" i="4"/>
  <c r="D63" i="5" l="1"/>
  <c r="E63" i="5"/>
  <c r="D63" i="8"/>
  <c r="E63" i="8"/>
  <c r="D63" i="10"/>
  <c r="E63" i="10"/>
  <c r="D63" i="2"/>
  <c r="E63" i="2"/>
  <c r="D63" i="9"/>
  <c r="E63" i="9"/>
  <c r="D63" i="7"/>
  <c r="E63" i="7"/>
  <c r="D63" i="15"/>
  <c r="E63" i="15"/>
  <c r="D63" i="6"/>
  <c r="E63" i="6"/>
  <c r="D62" i="22" l="1"/>
  <c r="E62" i="22"/>
  <c r="D62" i="14"/>
  <c r="E62" i="14"/>
  <c r="D62" i="13"/>
  <c r="E62" i="13"/>
  <c r="D62" i="12"/>
  <c r="E62" i="12"/>
  <c r="D62" i="4"/>
  <c r="E62" i="4"/>
  <c r="D62" i="5"/>
  <c r="E62" i="5"/>
  <c r="D62" i="8"/>
  <c r="E62" i="8"/>
  <c r="D62" i="10"/>
  <c r="E62" i="10"/>
  <c r="D62" i="2"/>
  <c r="E62" i="2"/>
  <c r="D62" i="9"/>
  <c r="E62" i="9"/>
  <c r="D62" i="7"/>
  <c r="E62" i="7"/>
  <c r="D62" i="15"/>
  <c r="E62" i="15"/>
  <c r="D62" i="6"/>
  <c r="E62" i="6"/>
  <c r="E61" i="22" l="1"/>
  <c r="D61" i="22"/>
  <c r="E61" i="10"/>
  <c r="D61" i="10"/>
  <c r="D61" i="14"/>
  <c r="E61" i="14"/>
  <c r="D61" i="13"/>
  <c r="E61" i="13"/>
  <c r="D61" i="12"/>
  <c r="E61" i="12"/>
  <c r="D61" i="4"/>
  <c r="E61" i="4"/>
  <c r="D61" i="5"/>
  <c r="E61" i="5"/>
  <c r="D61" i="8"/>
  <c r="E61" i="8"/>
  <c r="D61" i="2"/>
  <c r="E61" i="2"/>
  <c r="D61" i="9"/>
  <c r="E61" i="9"/>
  <c r="D61" i="7"/>
  <c r="E61" i="7"/>
  <c r="D61" i="15"/>
  <c r="E61" i="15"/>
  <c r="D61" i="6"/>
  <c r="E61" i="6"/>
  <c r="D60" i="14" l="1"/>
  <c r="E60" i="14"/>
  <c r="D60" i="13"/>
  <c r="E60" i="13"/>
  <c r="D60" i="12"/>
  <c r="E60" i="12"/>
  <c r="D60" i="4"/>
  <c r="E60" i="4"/>
  <c r="D60" i="5"/>
  <c r="E60" i="5"/>
  <c r="D60" i="8"/>
  <c r="E60" i="8"/>
  <c r="D60" i="2"/>
  <c r="E60" i="2"/>
  <c r="D60" i="9"/>
  <c r="E60" i="9"/>
  <c r="D60" i="7"/>
  <c r="E60" i="7"/>
  <c r="D60" i="15"/>
  <c r="E60" i="15"/>
  <c r="D60" i="6"/>
  <c r="E60" i="6"/>
  <c r="D59" i="14" l="1"/>
  <c r="E59" i="14"/>
  <c r="D59" i="13"/>
  <c r="E59" i="13"/>
  <c r="D59" i="12"/>
  <c r="E59" i="12"/>
  <c r="D59" i="4"/>
  <c r="E59" i="4"/>
  <c r="D59" i="5"/>
  <c r="E59" i="5"/>
  <c r="D59" i="8"/>
  <c r="E59" i="8"/>
  <c r="D59" i="2"/>
  <c r="E59" i="2"/>
  <c r="D59" i="9"/>
  <c r="E59" i="9"/>
  <c r="D59" i="7"/>
  <c r="E59" i="7"/>
  <c r="D59" i="15"/>
  <c r="E59" i="15"/>
  <c r="D59" i="6"/>
  <c r="E59" i="6"/>
  <c r="D58" i="14" l="1"/>
  <c r="E58" i="14"/>
  <c r="D58" i="13"/>
  <c r="E58" i="13"/>
  <c r="D58" i="12"/>
  <c r="E58" i="12"/>
  <c r="D58" i="4"/>
  <c r="E58" i="4"/>
  <c r="D58" i="5"/>
  <c r="E58" i="5"/>
  <c r="D58" i="8"/>
  <c r="E58" i="8"/>
  <c r="D58" i="2"/>
  <c r="E58" i="2"/>
  <c r="D58" i="9"/>
  <c r="E58" i="9"/>
  <c r="D58" i="7"/>
  <c r="E58" i="7"/>
  <c r="D58" i="15"/>
  <c r="E58" i="15"/>
  <c r="D58" i="6"/>
  <c r="E58" i="6"/>
  <c r="B9" i="22" l="1"/>
  <c r="B8" i="22"/>
  <c r="B9" i="14"/>
  <c r="B8" i="14"/>
  <c r="D57" i="22"/>
  <c r="E57" i="22"/>
  <c r="D57" i="14"/>
  <c r="E57" i="14"/>
  <c r="D57" i="13"/>
  <c r="E57" i="13"/>
  <c r="D57" i="12"/>
  <c r="E57" i="12"/>
  <c r="D57" i="4"/>
  <c r="E57" i="4"/>
  <c r="D57" i="5"/>
  <c r="E57" i="5"/>
  <c r="D57" i="8"/>
  <c r="E57" i="8"/>
  <c r="D57" i="10"/>
  <c r="E57" i="10"/>
  <c r="D57" i="2"/>
  <c r="E57" i="2"/>
  <c r="D57" i="9"/>
  <c r="E57" i="9"/>
  <c r="D57" i="7"/>
  <c r="E57" i="7"/>
  <c r="D57" i="15"/>
  <c r="E57" i="15"/>
  <c r="E56" i="15"/>
  <c r="D57" i="6"/>
  <c r="E57" i="6"/>
  <c r="D56" i="22" l="1"/>
  <c r="E56" i="22"/>
  <c r="D56" i="14"/>
  <c r="E56" i="14"/>
  <c r="E55" i="22"/>
  <c r="D55" i="22"/>
  <c r="E54" i="22"/>
  <c r="D54" i="22"/>
  <c r="E53" i="22"/>
  <c r="D53" i="22"/>
  <c r="E52" i="22"/>
  <c r="D52" i="22"/>
  <c r="E51" i="22"/>
  <c r="D51" i="22"/>
  <c r="E50" i="22"/>
  <c r="D50" i="22"/>
  <c r="E49" i="22"/>
  <c r="D49" i="22"/>
  <c r="E48" i="22"/>
  <c r="D48" i="22"/>
  <c r="E47" i="22"/>
  <c r="D47" i="22"/>
  <c r="E46" i="22"/>
  <c r="D46" i="22"/>
  <c r="E45" i="22"/>
  <c r="D45" i="22"/>
  <c r="E44" i="22"/>
  <c r="D44" i="22"/>
  <c r="E43" i="22"/>
  <c r="D43" i="22"/>
  <c r="E42" i="22"/>
  <c r="D42" i="22"/>
  <c r="E41" i="22"/>
  <c r="D41" i="22"/>
  <c r="E40" i="22"/>
  <c r="D40" i="22"/>
  <c r="E39" i="22"/>
  <c r="D39" i="22"/>
  <c r="E38" i="22"/>
  <c r="D38" i="22"/>
  <c r="E37" i="22"/>
  <c r="D37" i="22"/>
  <c r="E36" i="22"/>
  <c r="D36" i="22"/>
  <c r="E35" i="22"/>
  <c r="D35" i="22"/>
  <c r="E34" i="22"/>
  <c r="D34" i="22"/>
  <c r="E33" i="22"/>
  <c r="D33" i="22"/>
  <c r="E32" i="22"/>
  <c r="D32" i="22"/>
  <c r="E31" i="22"/>
  <c r="D31" i="22"/>
  <c r="E30" i="22"/>
  <c r="D30" i="22"/>
  <c r="E29" i="22"/>
  <c r="D29" i="22"/>
  <c r="E28" i="22"/>
  <c r="D28" i="22"/>
  <c r="E27" i="22"/>
  <c r="D27" i="22"/>
  <c r="E26" i="22"/>
  <c r="D26" i="22"/>
  <c r="E25" i="22"/>
  <c r="D25" i="22"/>
  <c r="E24" i="22"/>
  <c r="D24" i="22"/>
  <c r="E23" i="22"/>
  <c r="D23" i="22"/>
  <c r="E22" i="22"/>
  <c r="D22" i="22"/>
  <c r="E21" i="22"/>
  <c r="D21" i="22"/>
  <c r="E20" i="22"/>
  <c r="D20" i="22"/>
  <c r="E19" i="22"/>
  <c r="D19" i="22"/>
  <c r="E18" i="22"/>
  <c r="D18" i="22"/>
  <c r="E17" i="22"/>
  <c r="D17" i="22"/>
  <c r="E16" i="22"/>
  <c r="D16" i="22"/>
  <c r="E15" i="22"/>
  <c r="D15" i="22"/>
  <c r="E55" i="14"/>
  <c r="D55" i="14"/>
  <c r="E54" i="14"/>
  <c r="D54" i="14"/>
  <c r="E53" i="14"/>
  <c r="D53" i="14"/>
  <c r="E52" i="14"/>
  <c r="D52" i="14"/>
  <c r="E51" i="14"/>
  <c r="D51" i="14"/>
  <c r="E50" i="14"/>
  <c r="D50" i="14"/>
  <c r="E49" i="14"/>
  <c r="D49" i="14"/>
  <c r="E48" i="14"/>
  <c r="D48" i="14"/>
  <c r="E47" i="14"/>
  <c r="D47" i="14"/>
  <c r="E46" i="14"/>
  <c r="D46" i="14"/>
  <c r="E45" i="14"/>
  <c r="D45" i="14"/>
  <c r="E44" i="14"/>
  <c r="D44" i="14"/>
  <c r="E43" i="14"/>
  <c r="D43" i="14"/>
  <c r="E42" i="14"/>
  <c r="D42" i="14"/>
  <c r="E41" i="14"/>
  <c r="D41" i="14"/>
  <c r="E40" i="14"/>
  <c r="D40" i="14"/>
  <c r="E39" i="14"/>
  <c r="D39" i="14"/>
  <c r="E38" i="14"/>
  <c r="D38" i="14"/>
  <c r="E37" i="14"/>
  <c r="D37" i="14"/>
  <c r="E36" i="14"/>
  <c r="D36" i="14"/>
  <c r="E35" i="14"/>
  <c r="D35" i="14"/>
  <c r="E34" i="14"/>
  <c r="D34" i="14"/>
  <c r="E33" i="14"/>
  <c r="D33" i="14"/>
  <c r="E32" i="14"/>
  <c r="D32" i="14"/>
  <c r="E31" i="14"/>
  <c r="D31" i="14"/>
  <c r="E30" i="14"/>
  <c r="D30" i="14"/>
  <c r="E29" i="14"/>
  <c r="D29" i="14"/>
  <c r="E28" i="14"/>
  <c r="D28" i="14"/>
  <c r="E27" i="14"/>
  <c r="D27" i="14"/>
  <c r="E26" i="14"/>
  <c r="D26" i="14"/>
  <c r="E25" i="14"/>
  <c r="D25" i="14"/>
  <c r="E24" i="14"/>
  <c r="D24" i="14"/>
  <c r="E23" i="14"/>
  <c r="D23" i="14"/>
  <c r="E22" i="14"/>
  <c r="D22" i="14"/>
  <c r="E21" i="14"/>
  <c r="D21" i="14"/>
  <c r="E20" i="14"/>
  <c r="D20" i="14"/>
  <c r="E19" i="14"/>
  <c r="D19" i="14"/>
  <c r="E18" i="14"/>
  <c r="D18" i="14"/>
  <c r="E17" i="14"/>
  <c r="D17" i="14"/>
  <c r="E16" i="14"/>
  <c r="D16" i="14"/>
  <c r="E15" i="14"/>
  <c r="D15" i="14"/>
  <c r="D56" i="15"/>
  <c r="D56" i="7"/>
  <c r="E56" i="7"/>
  <c r="D56" i="9"/>
  <c r="E56" i="9"/>
  <c r="D56" i="2"/>
  <c r="E56" i="2"/>
  <c r="D56" i="10"/>
  <c r="E56" i="10"/>
  <c r="D56" i="8"/>
  <c r="E56" i="8"/>
  <c r="D56" i="5"/>
  <c r="E56" i="5"/>
  <c r="D56" i="4"/>
  <c r="E56" i="4"/>
  <c r="D56" i="12"/>
  <c r="E56" i="12"/>
  <c r="D56" i="13"/>
  <c r="E56" i="13"/>
  <c r="D56" i="6"/>
  <c r="E56" i="6"/>
  <c r="D55" i="6"/>
  <c r="E55" i="6"/>
  <c r="D55" i="15"/>
  <c r="E55" i="15"/>
  <c r="D55" i="7"/>
  <c r="E55" i="7"/>
  <c r="D55" i="9"/>
  <c r="E55" i="9"/>
  <c r="D55" i="2"/>
  <c r="E55" i="2"/>
  <c r="D55" i="10"/>
  <c r="E55" i="10"/>
  <c r="D55" i="8"/>
  <c r="E55" i="8"/>
  <c r="D55" i="5"/>
  <c r="E55" i="5"/>
  <c r="D55" i="4"/>
  <c r="E55" i="4"/>
  <c r="D55" i="12"/>
  <c r="E55" i="12"/>
  <c r="D55" i="13"/>
  <c r="E55" i="13"/>
  <c r="D53" i="15"/>
  <c r="E53" i="15"/>
  <c r="D54" i="15"/>
  <c r="E54" i="15"/>
  <c r="D54" i="13"/>
  <c r="E54" i="13"/>
  <c r="D54" i="12"/>
  <c r="E54" i="12"/>
  <c r="D54" i="4"/>
  <c r="E54" i="4"/>
  <c r="D54" i="5"/>
  <c r="E54" i="5"/>
  <c r="D54" i="8"/>
  <c r="E54" i="8"/>
  <c r="D54" i="10"/>
  <c r="E54" i="10"/>
  <c r="D54" i="2"/>
  <c r="E54" i="2"/>
  <c r="D54" i="9"/>
  <c r="E54" i="9"/>
  <c r="D54" i="7"/>
  <c r="E54" i="7"/>
  <c r="D54" i="6"/>
  <c r="E54" i="6"/>
  <c r="D52" i="13"/>
  <c r="E52" i="13"/>
  <c r="D53" i="13"/>
  <c r="E53" i="13"/>
  <c r="D53" i="12"/>
  <c r="E53" i="12"/>
  <c r="D53" i="4"/>
  <c r="E53" i="4"/>
  <c r="D53" i="5"/>
  <c r="E53" i="5"/>
  <c r="D53" i="8"/>
  <c r="E53" i="8"/>
  <c r="D53" i="10"/>
  <c r="E53" i="10"/>
  <c r="D53" i="2"/>
  <c r="E53" i="2"/>
  <c r="D53" i="9"/>
  <c r="E53" i="9"/>
  <c r="D53" i="7"/>
  <c r="E53" i="7"/>
  <c r="D53" i="6"/>
  <c r="E53" i="6"/>
  <c r="D52" i="7"/>
  <c r="E52" i="7"/>
  <c r="D52" i="12"/>
  <c r="E52" i="12"/>
  <c r="D52" i="4"/>
  <c r="E52" i="4"/>
  <c r="D52" i="5"/>
  <c r="E52" i="5"/>
  <c r="D52" i="8"/>
  <c r="E52" i="8"/>
  <c r="D52" i="10"/>
  <c r="E52" i="10"/>
  <c r="D52" i="2"/>
  <c r="E52" i="2"/>
  <c r="D52" i="9"/>
  <c r="E52" i="9"/>
  <c r="D52" i="15"/>
  <c r="E52" i="15"/>
  <c r="D52" i="6"/>
  <c r="E52" i="6"/>
  <c r="D51" i="9"/>
  <c r="E51" i="9"/>
  <c r="D51" i="13"/>
  <c r="E51" i="13"/>
  <c r="D51" i="12"/>
  <c r="E51" i="12"/>
  <c r="D51" i="4"/>
  <c r="E51" i="4"/>
  <c r="D51" i="5"/>
  <c r="E51" i="5"/>
  <c r="D51" i="8"/>
  <c r="E51" i="8"/>
  <c r="D51" i="10"/>
  <c r="E51" i="10"/>
  <c r="D51" i="2"/>
  <c r="E51" i="2"/>
  <c r="D51" i="7"/>
  <c r="E51" i="7"/>
  <c r="D51" i="15"/>
  <c r="E51" i="15"/>
  <c r="D51" i="6"/>
  <c r="E51" i="6"/>
  <c r="D50" i="13"/>
  <c r="E50" i="13"/>
  <c r="D50" i="12"/>
  <c r="E50" i="12"/>
  <c r="D50" i="4"/>
  <c r="E50" i="4"/>
  <c r="D50" i="5"/>
  <c r="E50" i="5"/>
  <c r="D50" i="8"/>
  <c r="E50" i="8"/>
  <c r="D50" i="10"/>
  <c r="E50" i="10"/>
  <c r="D50" i="2"/>
  <c r="E50" i="2"/>
  <c r="D50" i="9"/>
  <c r="E50" i="9"/>
  <c r="D50" i="7"/>
  <c r="E50" i="7"/>
  <c r="D50" i="15"/>
  <c r="E50" i="15"/>
  <c r="D50" i="6"/>
  <c r="E50" i="6"/>
  <c r="D49" i="13"/>
  <c r="E49" i="13"/>
  <c r="D49" i="12"/>
  <c r="E49" i="12"/>
  <c r="D49" i="4"/>
  <c r="E49" i="4"/>
  <c r="E49" i="5"/>
  <c r="D49" i="5"/>
  <c r="D49" i="8"/>
  <c r="E49" i="8"/>
  <c r="D49" i="10"/>
  <c r="E49" i="10"/>
  <c r="D49" i="2"/>
  <c r="E49" i="2"/>
  <c r="D49" i="9"/>
  <c r="E49" i="9"/>
  <c r="D49" i="7"/>
  <c r="E49" i="7"/>
  <c r="D49" i="15"/>
  <c r="E49" i="15"/>
  <c r="D49" i="6"/>
  <c r="E49" i="6"/>
  <c r="E48" i="13"/>
  <c r="D48" i="13"/>
  <c r="E47" i="13"/>
  <c r="D47" i="13"/>
  <c r="E46" i="13"/>
  <c r="D46" i="13"/>
  <c r="E48" i="12"/>
  <c r="D48" i="12"/>
  <c r="E47" i="12"/>
  <c r="D47" i="12"/>
  <c r="E46" i="12"/>
  <c r="D46" i="12"/>
  <c r="E48" i="4"/>
  <c r="D48" i="4"/>
  <c r="E47" i="4"/>
  <c r="D47" i="4"/>
  <c r="E46" i="4"/>
  <c r="D46" i="4"/>
  <c r="E48" i="5"/>
  <c r="D48" i="5"/>
  <c r="E47" i="5"/>
  <c r="D47" i="5"/>
  <c r="E46" i="5"/>
  <c r="D46" i="5"/>
  <c r="E48" i="8"/>
  <c r="D48" i="8"/>
  <c r="E47" i="8"/>
  <c r="D47" i="8"/>
  <c r="E46" i="8"/>
  <c r="D46" i="8"/>
  <c r="E48" i="10"/>
  <c r="D48" i="10"/>
  <c r="E47" i="10"/>
  <c r="D47" i="10"/>
  <c r="E46" i="10"/>
  <c r="D46" i="10"/>
  <c r="E48" i="2"/>
  <c r="D48" i="2"/>
  <c r="E47" i="2"/>
  <c r="D47" i="2"/>
  <c r="E46" i="2"/>
  <c r="D46" i="2"/>
  <c r="E48" i="9"/>
  <c r="D48" i="9"/>
  <c r="E47" i="9"/>
  <c r="D47" i="9"/>
  <c r="E46" i="9"/>
  <c r="D46" i="9"/>
  <c r="E48" i="7"/>
  <c r="D48" i="7"/>
  <c r="E47" i="7"/>
  <c r="D47" i="7"/>
  <c r="E46" i="7"/>
  <c r="D46" i="7"/>
  <c r="E48" i="15"/>
  <c r="D48" i="15"/>
  <c r="E47" i="15"/>
  <c r="D47" i="15"/>
  <c r="E46" i="15"/>
  <c r="D46" i="15"/>
  <c r="D46" i="6"/>
  <c r="E46" i="6"/>
  <c r="D47" i="6"/>
  <c r="E47" i="6"/>
  <c r="D48" i="6"/>
  <c r="E48" i="6"/>
  <c r="D45" i="13"/>
  <c r="E45" i="13"/>
  <c r="D45" i="12"/>
  <c r="E45" i="12"/>
  <c r="D45" i="4"/>
  <c r="E45" i="4"/>
  <c r="D45" i="5"/>
  <c r="E45" i="5"/>
  <c r="D45" i="8"/>
  <c r="E45" i="8"/>
  <c r="D45" i="10"/>
  <c r="E45" i="10"/>
  <c r="D45" i="2"/>
  <c r="E45" i="2"/>
  <c r="D45" i="9"/>
  <c r="E45" i="9"/>
  <c r="D45" i="7"/>
  <c r="E45" i="7"/>
  <c r="D45" i="15"/>
  <c r="E45" i="15"/>
  <c r="D45" i="6"/>
  <c r="E45" i="6"/>
  <c r="D44" i="13"/>
  <c r="E44" i="13"/>
  <c r="D44" i="12"/>
  <c r="E44" i="12"/>
  <c r="D44" i="4"/>
  <c r="E44" i="4"/>
  <c r="D44" i="5"/>
  <c r="E44" i="5"/>
  <c r="D44" i="8"/>
  <c r="E44" i="8"/>
  <c r="D44" i="10"/>
  <c r="E44" i="10"/>
  <c r="D44" i="2"/>
  <c r="E44" i="2"/>
  <c r="D44" i="9"/>
  <c r="E44" i="9"/>
  <c r="D44" i="7"/>
  <c r="E44" i="7"/>
  <c r="D44" i="15"/>
  <c r="E44" i="15"/>
  <c r="D44" i="6"/>
  <c r="E44" i="6"/>
  <c r="D43" i="13"/>
  <c r="E43" i="13"/>
  <c r="D43" i="12"/>
  <c r="E43" i="12"/>
  <c r="D43" i="4"/>
  <c r="E43" i="4"/>
  <c r="D43" i="5"/>
  <c r="E43" i="5"/>
  <c r="D43" i="8"/>
  <c r="E43" i="8"/>
  <c r="D43" i="10"/>
  <c r="E43" i="10"/>
  <c r="D43" i="2"/>
  <c r="E43" i="2"/>
  <c r="D43" i="9"/>
  <c r="E43" i="9"/>
  <c r="D43" i="7"/>
  <c r="E43" i="7"/>
  <c r="D43" i="15"/>
  <c r="E43" i="15"/>
  <c r="D43" i="6"/>
  <c r="E43" i="6"/>
  <c r="D42" i="13"/>
  <c r="E42" i="13"/>
  <c r="D42" i="12"/>
  <c r="E42" i="12"/>
  <c r="D42" i="4"/>
  <c r="E42" i="4"/>
  <c r="D42" i="5"/>
  <c r="E42" i="5"/>
  <c r="D42" i="8"/>
  <c r="E42" i="8"/>
  <c r="D42" i="10"/>
  <c r="E42" i="10"/>
  <c r="D42" i="2"/>
  <c r="E42" i="2"/>
  <c r="D42" i="9"/>
  <c r="E42" i="9"/>
  <c r="D42" i="7"/>
  <c r="E42" i="7"/>
  <c r="D42" i="15"/>
  <c r="E42" i="15"/>
  <c r="D42" i="6"/>
  <c r="E42" i="6"/>
  <c r="D41" i="13"/>
  <c r="E41" i="13"/>
  <c r="D41" i="12"/>
  <c r="E41" i="12"/>
  <c r="D41" i="4"/>
  <c r="E41" i="4"/>
  <c r="D41" i="5"/>
  <c r="E41" i="5"/>
  <c r="D41" i="8"/>
  <c r="E41" i="8"/>
  <c r="D41" i="10"/>
  <c r="E41" i="10"/>
  <c r="D41" i="2"/>
  <c r="E41" i="2"/>
  <c r="D41" i="9"/>
  <c r="E41" i="9"/>
  <c r="D41" i="7"/>
  <c r="E41" i="7"/>
  <c r="D41" i="15"/>
  <c r="E41" i="15"/>
  <c r="D41" i="6"/>
  <c r="E41" i="6"/>
  <c r="D40" i="7"/>
  <c r="E40" i="7"/>
  <c r="D40" i="13"/>
  <c r="E40" i="13"/>
  <c r="D40" i="12"/>
  <c r="E40" i="12"/>
  <c r="D40" i="4"/>
  <c r="E40" i="4"/>
  <c r="D40" i="5"/>
  <c r="E40" i="5"/>
  <c r="D40" i="8"/>
  <c r="E40" i="8"/>
  <c r="D40" i="10"/>
  <c r="E40" i="10"/>
  <c r="D40" i="2"/>
  <c r="E40" i="2"/>
  <c r="D40" i="9"/>
  <c r="E40" i="9"/>
  <c r="D40" i="15"/>
  <c r="E40" i="15"/>
  <c r="D40" i="6"/>
  <c r="E40" i="6"/>
  <c r="D39" i="13"/>
  <c r="E39" i="13"/>
  <c r="D39" i="12"/>
  <c r="E39" i="12"/>
  <c r="D39" i="4"/>
  <c r="E39" i="4"/>
  <c r="D39" i="5"/>
  <c r="E39" i="5"/>
  <c r="D39" i="8"/>
  <c r="E39" i="8"/>
  <c r="D39" i="10"/>
  <c r="E39" i="10"/>
  <c r="D39" i="2"/>
  <c r="E39" i="2"/>
  <c r="D39" i="9"/>
  <c r="E39" i="9"/>
  <c r="D39" i="7"/>
  <c r="E39" i="7"/>
  <c r="D39" i="15"/>
  <c r="E39" i="15"/>
  <c r="D39" i="6"/>
  <c r="E39" i="6"/>
  <c r="D38" i="13"/>
  <c r="E38" i="13"/>
  <c r="D38" i="12"/>
  <c r="E38" i="12"/>
  <c r="D38" i="4"/>
  <c r="E38" i="4"/>
  <c r="D38" i="5"/>
  <c r="E38" i="5"/>
  <c r="D37" i="5"/>
  <c r="E37" i="5"/>
  <c r="D38" i="8"/>
  <c r="E38" i="8"/>
  <c r="D38" i="10"/>
  <c r="E38" i="10"/>
  <c r="D38" i="2"/>
  <c r="E38" i="2"/>
  <c r="D38" i="9"/>
  <c r="E38" i="9"/>
  <c r="D38" i="7"/>
  <c r="E38" i="7"/>
  <c r="D38" i="15"/>
  <c r="E38" i="15"/>
  <c r="D38" i="6"/>
  <c r="E38" i="6"/>
  <c r="D37" i="4"/>
  <c r="E37" i="4"/>
  <c r="D37" i="12"/>
  <c r="E37" i="12"/>
  <c r="D37" i="13"/>
  <c r="E37" i="13"/>
  <c r="D37" i="8"/>
  <c r="E37" i="8"/>
  <c r="D37" i="10"/>
  <c r="E37" i="10"/>
  <c r="D37" i="2"/>
  <c r="E37" i="2"/>
  <c r="D37" i="9"/>
  <c r="E37" i="9"/>
  <c r="D37" i="7"/>
  <c r="E37" i="7"/>
  <c r="D37" i="15"/>
  <c r="E37" i="15"/>
  <c r="D37" i="6"/>
  <c r="E37" i="6"/>
  <c r="B8" i="12"/>
  <c r="B9" i="12"/>
  <c r="D15" i="12"/>
  <c r="E15" i="12"/>
  <c r="D16" i="12"/>
  <c r="E16" i="12"/>
  <c r="D17" i="12"/>
  <c r="E17" i="12"/>
  <c r="D18" i="12"/>
  <c r="E18" i="12"/>
  <c r="D19" i="12"/>
  <c r="E19" i="12"/>
  <c r="D20" i="12"/>
  <c r="E20" i="12"/>
  <c r="D21" i="12"/>
  <c r="E21" i="12"/>
  <c r="D22" i="12"/>
  <c r="E22" i="12"/>
  <c r="D23" i="12"/>
  <c r="E23" i="12"/>
  <c r="D24" i="12"/>
  <c r="E24" i="12"/>
  <c r="D25" i="12"/>
  <c r="E25" i="12"/>
  <c r="D26" i="12"/>
  <c r="E26" i="12"/>
  <c r="D27" i="12"/>
  <c r="E27" i="12"/>
  <c r="D28" i="12"/>
  <c r="E28" i="12"/>
  <c r="D29" i="12"/>
  <c r="E29" i="12"/>
  <c r="D30" i="12"/>
  <c r="E30" i="12"/>
  <c r="D31" i="12"/>
  <c r="E31" i="12"/>
  <c r="C32" i="12"/>
  <c r="D32" i="12" s="1"/>
  <c r="D33" i="12"/>
  <c r="E33" i="12"/>
  <c r="D34" i="12"/>
  <c r="E34" i="12"/>
  <c r="D35" i="12"/>
  <c r="E35" i="12"/>
  <c r="D36" i="12"/>
  <c r="E36" i="12"/>
  <c r="B8" i="8"/>
  <c r="B9" i="8"/>
  <c r="D15" i="8"/>
  <c r="E15" i="8"/>
  <c r="D16" i="8"/>
  <c r="E16" i="8"/>
  <c r="D17" i="8"/>
  <c r="E17" i="8"/>
  <c r="D18" i="8"/>
  <c r="E18" i="8"/>
  <c r="D19" i="8"/>
  <c r="E19" i="8"/>
  <c r="D20" i="8"/>
  <c r="E20" i="8"/>
  <c r="D21" i="8"/>
  <c r="E21" i="8"/>
  <c r="D22" i="8"/>
  <c r="E22" i="8"/>
  <c r="D23" i="8"/>
  <c r="E23" i="8"/>
  <c r="D24" i="8"/>
  <c r="E24" i="8"/>
  <c r="D25" i="8"/>
  <c r="E25" i="8"/>
  <c r="D26" i="8"/>
  <c r="E26" i="8"/>
  <c r="D27" i="8"/>
  <c r="E27" i="8"/>
  <c r="C28" i="8"/>
  <c r="D28" i="8" s="1"/>
  <c r="C29" i="8"/>
  <c r="D29" i="8" s="1"/>
  <c r="E29" i="8"/>
  <c r="D30" i="8"/>
  <c r="E30" i="8"/>
  <c r="D31" i="8"/>
  <c r="E31" i="8"/>
  <c r="D32" i="8"/>
  <c r="E32" i="8"/>
  <c r="D33" i="8"/>
  <c r="E33" i="8"/>
  <c r="D34" i="8"/>
  <c r="E34" i="8"/>
  <c r="D35" i="8"/>
  <c r="E35" i="8"/>
  <c r="D36" i="8"/>
  <c r="E36" i="8"/>
  <c r="D36" i="13"/>
  <c r="E36" i="13"/>
  <c r="D36" i="4"/>
  <c r="E36" i="4"/>
  <c r="D36" i="5"/>
  <c r="E36" i="5"/>
  <c r="D36" i="10"/>
  <c r="E36" i="10"/>
  <c r="D36" i="2"/>
  <c r="E36" i="2"/>
  <c r="D36" i="9"/>
  <c r="E36" i="9"/>
  <c r="D36" i="7"/>
  <c r="E36" i="7"/>
  <c r="D36" i="15"/>
  <c r="E36" i="15"/>
  <c r="D36" i="6"/>
  <c r="E36" i="6"/>
  <c r="D35" i="13"/>
  <c r="E35" i="13"/>
  <c r="D35" i="4"/>
  <c r="E35" i="4"/>
  <c r="D35" i="5"/>
  <c r="E35" i="5"/>
  <c r="D35" i="10"/>
  <c r="E35" i="10"/>
  <c r="D35" i="2"/>
  <c r="E35" i="2"/>
  <c r="D35" i="9"/>
  <c r="E35" i="9"/>
  <c r="D35" i="7"/>
  <c r="E35" i="7"/>
  <c r="D35" i="15"/>
  <c r="E35" i="15"/>
  <c r="D35" i="6"/>
  <c r="E35" i="6"/>
  <c r="D34" i="13"/>
  <c r="E34" i="13"/>
  <c r="D34" i="4"/>
  <c r="E34" i="4"/>
  <c r="D34" i="5"/>
  <c r="E34" i="5"/>
  <c r="D34" i="10"/>
  <c r="E34" i="10"/>
  <c r="D34" i="2"/>
  <c r="E34" i="2"/>
  <c r="D34" i="9"/>
  <c r="E34" i="9"/>
  <c r="D34" i="7"/>
  <c r="E34" i="7"/>
  <c r="D34" i="6"/>
  <c r="E34" i="6"/>
  <c r="D34" i="15"/>
  <c r="E34" i="15"/>
  <c r="E33" i="2"/>
  <c r="D33" i="2"/>
  <c r="D33" i="13"/>
  <c r="E33" i="13"/>
  <c r="E33" i="4"/>
  <c r="D33" i="4"/>
  <c r="E33" i="5"/>
  <c r="D33" i="5"/>
  <c r="D33" i="10"/>
  <c r="E33" i="10"/>
  <c r="D33" i="9"/>
  <c r="E33" i="9"/>
  <c r="D33" i="7"/>
  <c r="E33" i="7"/>
  <c r="D33" i="15"/>
  <c r="E33" i="15"/>
  <c r="E28" i="15"/>
  <c r="D33" i="6"/>
  <c r="E33" i="6"/>
  <c r="E32" i="13"/>
  <c r="D32" i="13"/>
  <c r="C32" i="4"/>
  <c r="E32" i="4" s="1"/>
  <c r="C32" i="5"/>
  <c r="E32" i="5" s="1"/>
  <c r="E32" i="10"/>
  <c r="D32" i="10"/>
  <c r="E32" i="2"/>
  <c r="D32" i="2"/>
  <c r="D32" i="9"/>
  <c r="E32" i="9"/>
  <c r="E32" i="7"/>
  <c r="D32" i="7"/>
  <c r="E32" i="15"/>
  <c r="D32" i="15"/>
  <c r="E32" i="6"/>
  <c r="D32" i="6"/>
  <c r="E31" i="13"/>
  <c r="D31" i="13"/>
  <c r="D31" i="4"/>
  <c r="E31" i="4"/>
  <c r="D31" i="5"/>
  <c r="E31" i="5"/>
  <c r="D31" i="10"/>
  <c r="E31" i="10"/>
  <c r="E31" i="2"/>
  <c r="D31" i="2"/>
  <c r="E31" i="9"/>
  <c r="D31" i="9"/>
  <c r="C31" i="7"/>
  <c r="E31" i="7" s="1"/>
  <c r="C31" i="15"/>
  <c r="E31" i="15" s="1"/>
  <c r="E31" i="6"/>
  <c r="D31" i="6"/>
  <c r="E29" i="13"/>
  <c r="D29" i="13"/>
  <c r="C29" i="4"/>
  <c r="E29" i="4" s="1"/>
  <c r="E29" i="5"/>
  <c r="D29" i="5"/>
  <c r="C29" i="10"/>
  <c r="D29" i="10" s="1"/>
  <c r="C29" i="2"/>
  <c r="E29" i="2" s="1"/>
  <c r="D29" i="2"/>
  <c r="C29" i="9"/>
  <c r="D29" i="9" s="1"/>
  <c r="C29" i="7"/>
  <c r="E29" i="7" s="1"/>
  <c r="E29" i="15"/>
  <c r="D29" i="15"/>
  <c r="E29" i="6"/>
  <c r="D29" i="6"/>
  <c r="D16" i="15"/>
  <c r="E16" i="15"/>
  <c r="D17" i="15"/>
  <c r="E17" i="15"/>
  <c r="D18" i="15"/>
  <c r="E18" i="15"/>
  <c r="D19" i="15"/>
  <c r="E19" i="15"/>
  <c r="D20" i="15"/>
  <c r="E20" i="15"/>
  <c r="D21" i="15"/>
  <c r="E21" i="15"/>
  <c r="D22" i="15"/>
  <c r="E22" i="15"/>
  <c r="D23" i="15"/>
  <c r="E23" i="15"/>
  <c r="D24" i="15"/>
  <c r="E24" i="15"/>
  <c r="D25" i="15"/>
  <c r="E25" i="15"/>
  <c r="D26" i="15"/>
  <c r="E26" i="15"/>
  <c r="D27" i="15"/>
  <c r="E27" i="15"/>
  <c r="D28" i="15"/>
  <c r="D30" i="15"/>
  <c r="E30" i="15"/>
  <c r="D16" i="7"/>
  <c r="E16" i="7"/>
  <c r="D17" i="7"/>
  <c r="E17" i="7"/>
  <c r="D18" i="7"/>
  <c r="E18" i="7"/>
  <c r="D19" i="7"/>
  <c r="E19" i="7"/>
  <c r="D20" i="7"/>
  <c r="E20" i="7"/>
  <c r="D21" i="7"/>
  <c r="E21" i="7"/>
  <c r="D22" i="7"/>
  <c r="E22" i="7"/>
  <c r="D23" i="7"/>
  <c r="E23" i="7"/>
  <c r="D24" i="7"/>
  <c r="E24" i="7"/>
  <c r="D25" i="7"/>
  <c r="E25" i="7"/>
  <c r="D26" i="7"/>
  <c r="E26" i="7"/>
  <c r="D27" i="7"/>
  <c r="E27" i="7"/>
  <c r="D28" i="7"/>
  <c r="E28" i="7"/>
  <c r="D30" i="7"/>
  <c r="E30" i="7"/>
  <c r="D16" i="9"/>
  <c r="E16" i="9"/>
  <c r="D17" i="9"/>
  <c r="E17" i="9"/>
  <c r="D18" i="9"/>
  <c r="E18" i="9"/>
  <c r="D19" i="9"/>
  <c r="E19" i="9"/>
  <c r="D20" i="9"/>
  <c r="E20" i="9"/>
  <c r="D21" i="9"/>
  <c r="E21" i="9"/>
  <c r="D22" i="9"/>
  <c r="E22" i="9"/>
  <c r="D23" i="9"/>
  <c r="E23" i="9"/>
  <c r="D24" i="9"/>
  <c r="E24" i="9"/>
  <c r="D25" i="9"/>
  <c r="E25" i="9"/>
  <c r="D26" i="9"/>
  <c r="E26" i="9"/>
  <c r="D27" i="9"/>
  <c r="E27" i="9"/>
  <c r="D28" i="9"/>
  <c r="E28" i="9"/>
  <c r="D30" i="9"/>
  <c r="E30" i="9"/>
  <c r="D16" i="2"/>
  <c r="E16" i="2"/>
  <c r="D17" i="2"/>
  <c r="E17" i="2"/>
  <c r="D18" i="2"/>
  <c r="E18" i="2"/>
  <c r="D19" i="2"/>
  <c r="E19" i="2"/>
  <c r="D20" i="2"/>
  <c r="E20" i="2"/>
  <c r="D21" i="2"/>
  <c r="E21" i="2"/>
  <c r="D22" i="2"/>
  <c r="E22" i="2"/>
  <c r="D23" i="2"/>
  <c r="E23" i="2"/>
  <c r="D24" i="2"/>
  <c r="E24" i="2"/>
  <c r="D25" i="2"/>
  <c r="E25" i="2"/>
  <c r="D26" i="2"/>
  <c r="E26" i="2"/>
  <c r="D27" i="2"/>
  <c r="E27" i="2"/>
  <c r="D28" i="2"/>
  <c r="E28" i="2"/>
  <c r="D30" i="2"/>
  <c r="E30" i="2"/>
  <c r="D16" i="10"/>
  <c r="E16" i="10"/>
  <c r="D17" i="10"/>
  <c r="E17" i="10"/>
  <c r="D18" i="10"/>
  <c r="E18" i="10"/>
  <c r="D19" i="10"/>
  <c r="E19" i="10"/>
  <c r="D20" i="10"/>
  <c r="E20" i="10"/>
  <c r="D21" i="10"/>
  <c r="E21" i="10"/>
  <c r="D22" i="10"/>
  <c r="E22" i="10"/>
  <c r="D23" i="10"/>
  <c r="E23" i="10"/>
  <c r="D24" i="10"/>
  <c r="E24" i="10"/>
  <c r="D25" i="10"/>
  <c r="E25" i="10"/>
  <c r="D26" i="10"/>
  <c r="E26" i="10"/>
  <c r="D27" i="10"/>
  <c r="E27" i="10"/>
  <c r="D28" i="10"/>
  <c r="E28" i="10"/>
  <c r="D30" i="10"/>
  <c r="E30" i="10"/>
  <c r="D16" i="5"/>
  <c r="E16" i="5"/>
  <c r="D17" i="5"/>
  <c r="E17" i="5"/>
  <c r="D18" i="5"/>
  <c r="E18" i="5"/>
  <c r="D19" i="5"/>
  <c r="E19" i="5"/>
  <c r="D20" i="5"/>
  <c r="E20" i="5"/>
  <c r="D21" i="5"/>
  <c r="E21" i="5"/>
  <c r="D22" i="5"/>
  <c r="E22" i="5"/>
  <c r="D23" i="5"/>
  <c r="E23" i="5"/>
  <c r="D24" i="5"/>
  <c r="E24" i="5"/>
  <c r="D25" i="5"/>
  <c r="E25" i="5"/>
  <c r="D26" i="5"/>
  <c r="E26" i="5"/>
  <c r="D27" i="5"/>
  <c r="E27" i="5"/>
  <c r="D28" i="5"/>
  <c r="E28" i="5"/>
  <c r="D30" i="5"/>
  <c r="E30" i="5"/>
  <c r="D16" i="4"/>
  <c r="E16" i="4"/>
  <c r="D17" i="4"/>
  <c r="E17" i="4"/>
  <c r="D18" i="4"/>
  <c r="E18" i="4"/>
  <c r="D19" i="4"/>
  <c r="E19" i="4"/>
  <c r="D20" i="4"/>
  <c r="E20" i="4"/>
  <c r="D21" i="4"/>
  <c r="E21" i="4"/>
  <c r="D22" i="4"/>
  <c r="E22" i="4"/>
  <c r="D23" i="4"/>
  <c r="E23" i="4"/>
  <c r="D24" i="4"/>
  <c r="E24" i="4"/>
  <c r="D25" i="4"/>
  <c r="E25" i="4"/>
  <c r="D26" i="4"/>
  <c r="E26" i="4"/>
  <c r="D27" i="4"/>
  <c r="E27" i="4"/>
  <c r="D28" i="4"/>
  <c r="E28" i="4"/>
  <c r="D30" i="4"/>
  <c r="E30" i="4"/>
  <c r="D30" i="13"/>
  <c r="E30" i="13"/>
  <c r="D16" i="13"/>
  <c r="E16" i="13"/>
  <c r="D17" i="13"/>
  <c r="E17" i="13"/>
  <c r="D18" i="13"/>
  <c r="E18" i="13"/>
  <c r="D19" i="13"/>
  <c r="E19" i="13"/>
  <c r="D20" i="13"/>
  <c r="E20" i="13"/>
  <c r="D21" i="13"/>
  <c r="E21" i="13"/>
  <c r="D22" i="13"/>
  <c r="E22" i="13"/>
  <c r="D23" i="13"/>
  <c r="E23" i="13"/>
  <c r="D24" i="13"/>
  <c r="E24" i="13"/>
  <c r="D25" i="13"/>
  <c r="E25" i="13"/>
  <c r="D26" i="13"/>
  <c r="E26" i="13"/>
  <c r="D27" i="13"/>
  <c r="E27" i="13"/>
  <c r="D28" i="13"/>
  <c r="E28" i="13"/>
  <c r="B9" i="13"/>
  <c r="B8" i="13"/>
  <c r="B9" i="4"/>
  <c r="B8" i="4"/>
  <c r="B9" i="5"/>
  <c r="B8" i="5"/>
  <c r="B9" i="10"/>
  <c r="B8" i="10"/>
  <c r="B9" i="2"/>
  <c r="B8" i="2"/>
  <c r="B9" i="9"/>
  <c r="B8" i="9"/>
  <c r="B9" i="7"/>
  <c r="B8" i="7"/>
  <c r="B9" i="15"/>
  <c r="B8" i="15"/>
  <c r="E15" i="13"/>
  <c r="D15" i="13"/>
  <c r="E15" i="4"/>
  <c r="D15" i="4"/>
  <c r="E15" i="5"/>
  <c r="D15" i="5"/>
  <c r="E15" i="10"/>
  <c r="D15" i="10"/>
  <c r="E15" i="2"/>
  <c r="D15" i="2"/>
  <c r="E15" i="9"/>
  <c r="D15" i="9"/>
  <c r="E15" i="7"/>
  <c r="D15" i="7"/>
  <c r="E15" i="15"/>
  <c r="D15" i="15"/>
  <c r="E16" i="6"/>
  <c r="E17" i="6"/>
  <c r="E18" i="6"/>
  <c r="E19" i="6"/>
  <c r="E20" i="6"/>
  <c r="E21" i="6"/>
  <c r="E22" i="6"/>
  <c r="E23" i="6"/>
  <c r="E24" i="6"/>
  <c r="E25" i="6"/>
  <c r="E26" i="6"/>
  <c r="E27" i="6"/>
  <c r="E28" i="6"/>
  <c r="E30" i="6"/>
  <c r="E15" i="6"/>
  <c r="D16" i="6"/>
  <c r="D17" i="6"/>
  <c r="D18" i="6"/>
  <c r="D19" i="6"/>
  <c r="D20" i="6"/>
  <c r="D21" i="6"/>
  <c r="D22" i="6"/>
  <c r="D23" i="6"/>
  <c r="D24" i="6"/>
  <c r="D25" i="6"/>
  <c r="D26" i="6"/>
  <c r="D27" i="6"/>
  <c r="D28" i="6"/>
  <c r="D30" i="6"/>
  <c r="D15" i="6"/>
  <c r="D29" i="4"/>
  <c r="D29" i="7"/>
  <c r="E29" i="10"/>
  <c r="D32" i="4"/>
  <c r="E28" i="8"/>
  <c r="E29" i="9" l="1"/>
  <c r="D32" i="5"/>
  <c r="E32" i="12"/>
  <c r="D31" i="15"/>
  <c r="D31"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author>
    <author>Pinky</author>
  </authors>
  <commentList>
    <comment ref="C16" authorId="0" shapeId="0" xr:uid="{00000000-0006-0000-0100-000001000000}">
      <text>
        <r>
          <rPr>
            <sz val="9"/>
            <color indexed="81"/>
            <rFont val="Tahoma"/>
            <family val="2"/>
          </rPr>
          <t xml:space="preserve">El cálculo incluye un servicio con escala
</t>
        </r>
      </text>
    </comment>
    <comment ref="C17" authorId="0" shapeId="0" xr:uid="{00000000-0006-0000-0100-000002000000}">
      <text>
        <r>
          <rPr>
            <sz val="9"/>
            <color indexed="81"/>
            <rFont val="Tahoma"/>
            <family val="2"/>
          </rPr>
          <t xml:space="preserve">El cálculo incluye un servicio con escala
</t>
        </r>
      </text>
    </comment>
    <comment ref="C99" authorId="1" shapeId="0" xr:uid="{00000000-0006-0000-0100-000003000000}">
      <text>
        <r>
          <rPr>
            <b/>
            <sz val="8"/>
            <color indexed="81"/>
            <rFont val="Tahoma"/>
            <family val="2"/>
          </rPr>
          <t>Producto de la pandemia el sector sufrió diversas modificaciones y se disconinuó la recopilación de información.</t>
        </r>
      </text>
    </comment>
    <comment ref="B119" authorId="0" shapeId="0" xr:uid="{00000000-0006-0000-0100-000004000000}">
      <text>
        <r>
          <rPr>
            <sz val="9"/>
            <color indexed="81"/>
            <rFont val="Tahoma"/>
            <family val="2"/>
          </rPr>
          <t xml:space="preserve">Distancia aproximada a través de un buscador de rutas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Bruno Giormenti</author>
    <author>Pinky</author>
    <author>a</author>
  </authors>
  <commentList>
    <comment ref="C50" authorId="0" shapeId="0" xr:uid="{00000000-0006-0000-0A00-000001000000}">
      <text>
        <r>
          <rPr>
            <b/>
            <sz val="9"/>
            <color indexed="81"/>
            <rFont val="Tahoma"/>
            <family val="2"/>
          </rPr>
          <t>El precio se compone de vuelos con una escala</t>
        </r>
      </text>
    </comment>
    <comment ref="C99" authorId="1" shapeId="0" xr:uid="{00000000-0006-0000-0A00-000002000000}">
      <text>
        <r>
          <rPr>
            <b/>
            <sz val="8"/>
            <color indexed="81"/>
            <rFont val="Tahoma"/>
            <family val="2"/>
          </rPr>
          <t>Producto de la pandemia el sector sufrió diversas modificaciones y se disconinuó la recopilación de información.</t>
        </r>
      </text>
    </comment>
    <comment ref="B119" authorId="2" shapeId="0" xr:uid="{00000000-0006-0000-0A00-000003000000}">
      <text>
        <r>
          <rPr>
            <sz val="9"/>
            <color indexed="81"/>
            <rFont val="Tahoma"/>
            <family val="2"/>
          </rPr>
          <t xml:space="preserve">Distancia aproximada a través de un buscador de rutas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Julia fucci</author>
    <author>Pinky</author>
    <author>a</author>
  </authors>
  <commentList>
    <comment ref="C77" authorId="0" shapeId="0" xr:uid="{00000000-0006-0000-0B00-000001000000}">
      <text>
        <r>
          <rPr>
            <sz val="9"/>
            <color indexed="81"/>
            <rFont val="Tahoma"/>
            <family val="2"/>
          </rPr>
          <t xml:space="preserve">El Aeropuerto se encontrará cerrado entre el 15 de abril y el 05 de mayo de 2018 por trabajos de modernización.
</t>
        </r>
      </text>
    </comment>
    <comment ref="C99" authorId="1" shapeId="0" xr:uid="{00000000-0006-0000-0B00-000002000000}">
      <text>
        <r>
          <rPr>
            <b/>
            <sz val="8"/>
            <color indexed="81"/>
            <rFont val="Tahoma"/>
            <family val="2"/>
          </rPr>
          <t>Producto de la pandemia el sector sufrió diversas modificaciones y se disconinuó la recopilación de información.</t>
        </r>
      </text>
    </comment>
    <comment ref="B119" authorId="2" shapeId="0" xr:uid="{00000000-0006-0000-0B00-000003000000}">
      <text>
        <r>
          <rPr>
            <sz val="9"/>
            <color indexed="81"/>
            <rFont val="Tahoma"/>
            <family val="2"/>
          </rPr>
          <t xml:space="preserve">Distancia aproximada a través de un buscador de rutas
</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Federico Lopez</author>
    <author>Pinky</author>
    <author>a</author>
  </authors>
  <commentList>
    <comment ref="C67" authorId="0" shapeId="0" xr:uid="{00000000-0006-0000-0C00-000001000000}">
      <text>
        <r>
          <rPr>
            <sz val="9"/>
            <color indexed="81"/>
            <rFont val="Tahoma"/>
            <family val="2"/>
          </rPr>
          <t>El Aeropuerto se encontrará cerrado entre el 01 de junio y el 31 de agosto del 2017 por reparación.</t>
        </r>
      </text>
    </comment>
    <comment ref="C68" authorId="0" shapeId="0" xr:uid="{00000000-0006-0000-0C00-000002000000}">
      <text>
        <r>
          <rPr>
            <sz val="9"/>
            <color indexed="81"/>
            <rFont val="Tahoma"/>
            <family val="2"/>
          </rPr>
          <t>El Aeropuerto se encontrará cerrado entre el 01 de junio y el 31 de agosto del 2017 por reparación.</t>
        </r>
      </text>
    </comment>
    <comment ref="C69" authorId="0" shapeId="0" xr:uid="{00000000-0006-0000-0C00-000003000000}">
      <text>
        <r>
          <rPr>
            <sz val="9"/>
            <color indexed="81"/>
            <rFont val="Tahoma"/>
            <family val="2"/>
          </rPr>
          <t>El Aeropuerto se encontrará cerrado entre el 01 de junio y el 31 de agosto del 2017 por reparación.</t>
        </r>
      </text>
    </comment>
    <comment ref="C99" authorId="1" shapeId="0" xr:uid="{00000000-0006-0000-0C00-000004000000}">
      <text>
        <r>
          <rPr>
            <b/>
            <sz val="8"/>
            <color indexed="81"/>
            <rFont val="Tahoma"/>
            <family val="2"/>
          </rPr>
          <t>Producto de la pandemia el sector sufrió diversas modificaciones y se disconinuó la recopilación de información.</t>
        </r>
      </text>
    </comment>
    <comment ref="B119" authorId="2" shapeId="0" xr:uid="{00000000-0006-0000-0C00-000005000000}">
      <text>
        <r>
          <rPr>
            <sz val="9"/>
            <color indexed="81"/>
            <rFont val="Tahoma"/>
            <family val="2"/>
          </rPr>
          <t xml:space="preserve">Distancia aproximada a través de un buscador de rutas
</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Federico Lopez</author>
    <author>Pinky</author>
    <author>a</author>
  </authors>
  <commentList>
    <comment ref="C58" authorId="0" shapeId="0" xr:uid="{00000000-0006-0000-0D00-000001000000}">
      <text>
        <r>
          <rPr>
            <sz val="9"/>
            <color indexed="81"/>
            <rFont val="Tahoma"/>
            <family val="2"/>
          </rPr>
          <t xml:space="preserve">(1) El Aeropuerto de Mendoza, por trabajos de mantenimiento, permaneció cerrado desde el 07 de Septiembre hasta el 07 de Diciembre de 2016 inclusive. </t>
        </r>
      </text>
    </comment>
    <comment ref="C59" authorId="0" shapeId="0" xr:uid="{00000000-0006-0000-0D00-000002000000}">
      <text>
        <r>
          <rPr>
            <sz val="9"/>
            <color indexed="81"/>
            <rFont val="Tahoma"/>
            <family val="2"/>
          </rPr>
          <t xml:space="preserve">(1) El Aeropuerto de Mendoza, por trabajos de mantenimiento, permaneció cerrado desde el 07 de Septiembre hasta el 07 de Diciembre de 2016 inclusive. </t>
        </r>
      </text>
    </comment>
    <comment ref="C60" authorId="0" shapeId="0" xr:uid="{00000000-0006-0000-0D00-000003000000}">
      <text>
        <r>
          <rPr>
            <sz val="9"/>
            <color indexed="81"/>
            <rFont val="Tahoma"/>
            <family val="2"/>
          </rPr>
          <t xml:space="preserve">(1) El Aeropuerto de Mendoza, por trabajos de mantenimiento, permaneció cerrado desde el 07 de Septiembre hasta el 07 de Diciembre de 2016 inclusive. </t>
        </r>
      </text>
    </comment>
    <comment ref="C99" authorId="1" shapeId="0" xr:uid="{00000000-0006-0000-0D00-000004000000}">
      <text>
        <r>
          <rPr>
            <b/>
            <sz val="8"/>
            <color indexed="81"/>
            <rFont val="Tahoma"/>
            <family val="2"/>
          </rPr>
          <t>Producto de la pandemia el sector sufrió diversas modificaciones y se disconinuó la recopilación de información.</t>
        </r>
      </text>
    </comment>
    <comment ref="B119" authorId="2" shapeId="0" xr:uid="{00000000-0006-0000-0D00-000005000000}">
      <text>
        <r>
          <rPr>
            <sz val="9"/>
            <color indexed="81"/>
            <rFont val="Tahoma"/>
            <family val="2"/>
          </rPr>
          <t xml:space="preserve">Distancia aproximada a través de un buscador de rutas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Bruno</author>
    <author>Pinky</author>
    <author>a</author>
  </authors>
  <commentList>
    <comment ref="C27" authorId="0" shapeId="0" xr:uid="{00000000-0006-0000-0200-000001000000}">
      <text>
        <r>
          <rPr>
            <b/>
            <sz val="8"/>
            <color indexed="81"/>
            <rFont val="Tahoma"/>
            <family val="2"/>
          </rPr>
          <t>El cálculo incluye un servicio con escala.</t>
        </r>
      </text>
    </comment>
    <comment ref="C99" authorId="1" shapeId="0" xr:uid="{00000000-0006-0000-0200-000002000000}">
      <text>
        <r>
          <rPr>
            <b/>
            <sz val="8"/>
            <color indexed="81"/>
            <rFont val="Tahoma"/>
            <family val="2"/>
          </rPr>
          <t>Producto de la pandemia el sector sufrió diversas modificaciones y se disconinuó la recopilación de información.</t>
        </r>
      </text>
    </comment>
    <comment ref="B119" authorId="2" shapeId="0" xr:uid="{00000000-0006-0000-0200-000003000000}">
      <text>
        <r>
          <rPr>
            <sz val="9"/>
            <color indexed="81"/>
            <rFont val="Tahoma"/>
            <family val="2"/>
          </rPr>
          <t xml:space="preserve">Distancia aproximada a través de un buscador de rutas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Bruno</author>
    <author>Pinky</author>
    <author>a</author>
  </authors>
  <commentList>
    <comment ref="C27" authorId="0" shapeId="0" xr:uid="{00000000-0006-0000-0300-000001000000}">
      <text>
        <r>
          <rPr>
            <b/>
            <sz val="8"/>
            <color indexed="81"/>
            <rFont val="Tahoma"/>
            <family val="2"/>
          </rPr>
          <t>El cálculo incluye varios servicios con escala.</t>
        </r>
      </text>
    </comment>
    <comment ref="C34" authorId="0" shapeId="0" xr:uid="{00000000-0006-0000-0300-000002000000}">
      <text>
        <r>
          <rPr>
            <b/>
            <sz val="8"/>
            <color indexed="81"/>
            <rFont val="Tahoma"/>
            <family val="2"/>
          </rPr>
          <t>El cálculo incluye varios servicios con escala.</t>
        </r>
      </text>
    </comment>
    <comment ref="C99" authorId="1" shapeId="0" xr:uid="{00000000-0006-0000-0300-000003000000}">
      <text>
        <r>
          <rPr>
            <b/>
            <sz val="8"/>
            <color indexed="81"/>
            <rFont val="Tahoma"/>
            <family val="2"/>
          </rPr>
          <t>Producto de la pandemia el sector sufrió diversas modificaciones y se disconinuó la recopilación de información.</t>
        </r>
      </text>
    </comment>
    <comment ref="B119" authorId="2" shapeId="0" xr:uid="{00000000-0006-0000-0300-000004000000}">
      <text>
        <r>
          <rPr>
            <sz val="9"/>
            <color indexed="81"/>
            <rFont val="Tahoma"/>
            <family val="2"/>
          </rPr>
          <t xml:space="preserve">Distancia aproximada a través de un buscador de rutas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Pinky</author>
    <author>a</author>
  </authors>
  <commentList>
    <comment ref="C99" authorId="0" shapeId="0" xr:uid="{00000000-0006-0000-0400-000001000000}">
      <text>
        <r>
          <rPr>
            <b/>
            <sz val="8"/>
            <color indexed="81"/>
            <rFont val="Tahoma"/>
            <family val="2"/>
          </rPr>
          <t>Producto de la pandemia el sector sufrió diversas modificaciones y se disconinuó la recopilación de información.</t>
        </r>
      </text>
    </comment>
    <comment ref="B119" authorId="1" shapeId="0" xr:uid="{00000000-0006-0000-0400-000002000000}">
      <text>
        <r>
          <rPr>
            <sz val="9"/>
            <color indexed="81"/>
            <rFont val="Tahoma"/>
            <family val="2"/>
          </rPr>
          <t xml:space="preserve">Distancia aproximada a través de un buscador de rutas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author>
    <author>Pinky</author>
  </authors>
  <commentList>
    <comment ref="C19" authorId="0" shapeId="0" xr:uid="{00000000-0006-0000-0500-000001000000}">
      <text>
        <r>
          <rPr>
            <sz val="9"/>
            <color indexed="81"/>
            <rFont val="Tahoma"/>
            <family val="2"/>
          </rPr>
          <t xml:space="preserve">El cálculo incluye un servicio con escala
</t>
        </r>
      </text>
    </comment>
    <comment ref="C20" authorId="0" shapeId="0" xr:uid="{00000000-0006-0000-0500-000002000000}">
      <text>
        <r>
          <rPr>
            <b/>
            <sz val="9"/>
            <color indexed="81"/>
            <rFont val="Tahoma"/>
            <family val="2"/>
          </rPr>
          <t>a:</t>
        </r>
        <r>
          <rPr>
            <sz val="9"/>
            <color indexed="81"/>
            <rFont val="Tahoma"/>
            <family val="2"/>
          </rPr>
          <t xml:space="preserve">
El cálculo incluye un servicio con escala</t>
        </r>
      </text>
    </comment>
    <comment ref="C21" authorId="0" shapeId="0" xr:uid="{00000000-0006-0000-0500-000003000000}">
      <text>
        <r>
          <rPr>
            <b/>
            <sz val="9"/>
            <color indexed="81"/>
            <rFont val="Tahoma"/>
            <family val="2"/>
          </rPr>
          <t>a:</t>
        </r>
        <r>
          <rPr>
            <sz val="9"/>
            <color indexed="81"/>
            <rFont val="Tahoma"/>
            <family val="2"/>
          </rPr>
          <t xml:space="preserve">
El cálculo incluye un servicio con escala</t>
        </r>
      </text>
    </comment>
    <comment ref="C22" authorId="0" shapeId="0" xr:uid="{00000000-0006-0000-0500-000004000000}">
      <text>
        <r>
          <rPr>
            <sz val="9"/>
            <color indexed="81"/>
            <rFont val="Tahoma"/>
            <family val="2"/>
          </rPr>
          <t xml:space="preserve">El cálculo incluye un servicio con escala
</t>
        </r>
      </text>
    </comment>
    <comment ref="C23" authorId="0" shapeId="0" xr:uid="{00000000-0006-0000-0500-000005000000}">
      <text>
        <r>
          <rPr>
            <sz val="9"/>
            <color indexed="81"/>
            <rFont val="Tahoma"/>
            <family val="2"/>
          </rPr>
          <t xml:space="preserve">El cálculo incluye un servicio con escala
</t>
        </r>
      </text>
    </comment>
    <comment ref="C24" authorId="0" shapeId="0" xr:uid="{00000000-0006-0000-0500-000006000000}">
      <text>
        <r>
          <rPr>
            <sz val="9"/>
            <color indexed="81"/>
            <rFont val="Tahoma"/>
            <family val="2"/>
          </rPr>
          <t xml:space="preserve">El cálculo incluye un servicio con escala
</t>
        </r>
      </text>
    </comment>
    <comment ref="C25" authorId="0" shapeId="0" xr:uid="{00000000-0006-0000-0500-000007000000}">
      <text>
        <r>
          <rPr>
            <sz val="9"/>
            <color indexed="81"/>
            <rFont val="Tahoma"/>
            <family val="2"/>
          </rPr>
          <t xml:space="preserve">El cálculo incluye un servicio con escala
</t>
        </r>
      </text>
    </comment>
    <comment ref="C99" authorId="1" shapeId="0" xr:uid="{00000000-0006-0000-0500-000008000000}">
      <text>
        <r>
          <rPr>
            <b/>
            <sz val="8"/>
            <color indexed="81"/>
            <rFont val="Tahoma"/>
            <family val="2"/>
          </rPr>
          <t>Producto de la pandemia el sector sufrió diversas modificaciones y se disconinuó la recopilación de información.</t>
        </r>
      </text>
    </comment>
    <comment ref="B119" authorId="0" shapeId="0" xr:uid="{00000000-0006-0000-0500-000009000000}">
      <text>
        <r>
          <rPr>
            <sz val="9"/>
            <color indexed="81"/>
            <rFont val="Tahoma"/>
            <family val="2"/>
          </rPr>
          <t xml:space="preserve">Distancia aproximada a través de un buscador de rutas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Federico Lopez</author>
    <author>Pinky</author>
    <author>a</author>
  </authors>
  <commentList>
    <comment ref="C58" authorId="0" shapeId="0" xr:uid="{00000000-0006-0000-0600-000001000000}">
      <text>
        <r>
          <rPr>
            <sz val="9"/>
            <color indexed="81"/>
            <rFont val="Tahoma"/>
            <family val="2"/>
          </rPr>
          <t xml:space="preserve">(1) El Aeropuerto de Mendoza, por trabajos de mantenimiento, permaneció cerrado desde el 07 de Septiembre hasta el 07 de Diciembre de 2016 inclusive. </t>
        </r>
      </text>
    </comment>
    <comment ref="C59" authorId="0" shapeId="0" xr:uid="{00000000-0006-0000-0600-000002000000}">
      <text>
        <r>
          <rPr>
            <sz val="9"/>
            <color indexed="81"/>
            <rFont val="Tahoma"/>
            <family val="2"/>
          </rPr>
          <t xml:space="preserve">(1) El Aeropuerto de Mendoza, por trabajos de mantenimiento, permaneció cerrado desde el 07 de Septiembre hasta el 07 de Diciembre de 2016 inclusive. </t>
        </r>
      </text>
    </comment>
    <comment ref="C60" authorId="0" shapeId="0" xr:uid="{00000000-0006-0000-0600-000003000000}">
      <text>
        <r>
          <rPr>
            <sz val="9"/>
            <color indexed="81"/>
            <rFont val="Tahoma"/>
            <family val="2"/>
          </rPr>
          <t xml:space="preserve">(1) El Aeropuerto de Mendoza, por trabajos de mantenimiento, permaneció cerrado desde el 07 de Septiembre hasta el 07 de Diciembre de 2016 inclusive. </t>
        </r>
      </text>
    </comment>
    <comment ref="C99" authorId="1" shapeId="0" xr:uid="{00000000-0006-0000-0600-000004000000}">
      <text>
        <r>
          <rPr>
            <b/>
            <sz val="8"/>
            <color indexed="81"/>
            <rFont val="Tahoma"/>
            <family val="2"/>
          </rPr>
          <t>Producto de la pandemia el sector sufrió diversas modificaciones y se disconinuó la recopilación de información.</t>
        </r>
      </text>
    </comment>
    <comment ref="B119" authorId="2" shapeId="0" xr:uid="{00000000-0006-0000-0600-000005000000}">
      <text>
        <r>
          <rPr>
            <sz val="9"/>
            <color indexed="81"/>
            <rFont val="Tahoma"/>
            <family val="2"/>
          </rPr>
          <t xml:space="preserve">Distancia aproximada a través de un buscador de rutas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Pinky</author>
    <author>a</author>
  </authors>
  <commentList>
    <comment ref="C99" authorId="0" shapeId="0" xr:uid="{00000000-0006-0000-0700-000001000000}">
      <text>
        <r>
          <rPr>
            <b/>
            <sz val="8"/>
            <color indexed="81"/>
            <rFont val="Tahoma"/>
            <family val="2"/>
          </rPr>
          <t>Producto de la pandemia el sector sufrió diversas modificaciones y se disconinuó la recopilación de información.</t>
        </r>
      </text>
    </comment>
    <comment ref="B119" authorId="1" shapeId="0" xr:uid="{00000000-0006-0000-0700-000002000000}">
      <text>
        <r>
          <rPr>
            <sz val="9"/>
            <color indexed="81"/>
            <rFont val="Tahoma"/>
            <family val="2"/>
          </rPr>
          <t xml:space="preserve">Distancia aproximada a través de un buscador de rutas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SECPLANIFICACION</author>
    <author>Pinky</author>
    <author>a</author>
  </authors>
  <commentList>
    <comment ref="C37" authorId="0" shapeId="0" xr:uid="{00000000-0006-0000-0800-000001000000}">
      <text>
        <r>
          <rPr>
            <b/>
            <sz val="9"/>
            <color indexed="81"/>
            <rFont val="Tahoma"/>
            <family val="2"/>
          </rPr>
          <t>SECPLANIFICACION:</t>
        </r>
        <r>
          <rPr>
            <sz val="9"/>
            <color indexed="81"/>
            <rFont val="Tahoma"/>
            <family val="2"/>
          </rPr>
          <t xml:space="preserve">
Fecha 22/11/14</t>
        </r>
      </text>
    </comment>
    <comment ref="C99" authorId="1" shapeId="0" xr:uid="{00000000-0006-0000-0800-000002000000}">
      <text>
        <r>
          <rPr>
            <b/>
            <sz val="8"/>
            <color indexed="81"/>
            <rFont val="Tahoma"/>
            <family val="2"/>
          </rPr>
          <t>Producto de la pandemia el sector sufrió diversas modificaciones y se disconinuó la recopilación de información.</t>
        </r>
      </text>
    </comment>
    <comment ref="B119" authorId="2" shapeId="0" xr:uid="{00000000-0006-0000-0800-000003000000}">
      <text>
        <r>
          <rPr>
            <sz val="9"/>
            <color indexed="81"/>
            <rFont val="Tahoma"/>
            <family val="2"/>
          </rPr>
          <t xml:space="preserve">Distancia aproximada a través de un buscador de rutas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Bruno</author>
    <author>SECPLANIFICACION</author>
    <author>Pinky</author>
    <author>a</author>
  </authors>
  <commentList>
    <comment ref="C27" authorId="0" shapeId="0" xr:uid="{00000000-0006-0000-0900-000001000000}">
      <text>
        <r>
          <rPr>
            <b/>
            <sz val="8"/>
            <color indexed="81"/>
            <rFont val="Tahoma"/>
            <family val="2"/>
          </rPr>
          <t>Los valores no corresponden al último viernes del mes sino al último jueves, dado que no había disponibilidad de vuelos para el viernes 28/02/2014</t>
        </r>
      </text>
    </comment>
    <comment ref="C37" authorId="1" shapeId="0" xr:uid="{00000000-0006-0000-0900-000002000000}">
      <text>
        <r>
          <rPr>
            <sz val="9"/>
            <color indexed="81"/>
            <rFont val="Tahoma"/>
            <family val="2"/>
          </rPr>
          <t>Fecha 22/12/14</t>
        </r>
      </text>
    </comment>
    <comment ref="C99" authorId="2" shapeId="0" xr:uid="{00000000-0006-0000-0900-000003000000}">
      <text>
        <r>
          <rPr>
            <b/>
            <sz val="8"/>
            <color indexed="81"/>
            <rFont val="Tahoma"/>
            <family val="2"/>
          </rPr>
          <t>Producto de la pandemia el sector sufrió diversas modificaciones y se disconinuó la recopilación de información.</t>
        </r>
      </text>
    </comment>
    <comment ref="B119" authorId="3" shapeId="0" xr:uid="{00000000-0006-0000-0900-000004000000}">
      <text>
        <r>
          <rPr>
            <sz val="9"/>
            <color indexed="81"/>
            <rFont val="Tahoma"/>
            <family val="2"/>
          </rPr>
          <t xml:space="preserve">Distancia aproximada a través de un buscador de rutas
</t>
        </r>
      </text>
    </comment>
  </commentList>
</comments>
</file>

<file path=xl/sharedStrings.xml><?xml version="1.0" encoding="utf-8"?>
<sst xmlns="http://schemas.openxmlformats.org/spreadsheetml/2006/main" count="2512" uniqueCount="81">
  <si>
    <t>Observatorio Nacional de Datos de Transporte</t>
  </si>
  <si>
    <t>Centro Tecnológico de Transporte, Tránsito y Seguridad Vial</t>
  </si>
  <si>
    <t>Universidad Tecnológica Nacional</t>
  </si>
  <si>
    <t>Sección</t>
  </si>
  <si>
    <t>Cuadro</t>
  </si>
  <si>
    <t>Descripción</t>
  </si>
  <si>
    <t>Fuente</t>
  </si>
  <si>
    <t xml:space="preserve">Último dato disponible </t>
  </si>
  <si>
    <t xml:space="preserve">Fecha de actualización </t>
  </si>
  <si>
    <t>Año</t>
  </si>
  <si>
    <t>Mes</t>
  </si>
  <si>
    <t>Febrero</t>
  </si>
  <si>
    <t>Marzo</t>
  </si>
  <si>
    <t>Abril</t>
  </si>
  <si>
    <t>Mayo</t>
  </si>
  <si>
    <t>Junio</t>
  </si>
  <si>
    <t>Julio</t>
  </si>
  <si>
    <t>Agosto</t>
  </si>
  <si>
    <t>Septiembre</t>
  </si>
  <si>
    <t>Transporte interurbano de pasajeros</t>
  </si>
  <si>
    <t xml:space="preserve">Metodología: el relevamiento de datos se realiza dos semanas antes del último viernes de cada mes. De no haber oferta de alguna categoría de servicio, la celda permanece en blanco. </t>
  </si>
  <si>
    <t>El valor final es el resultado de un promedio simple de todas las empresas que prestan dicha categoría de servicio en cada fecha.</t>
  </si>
  <si>
    <t>Volver al Índice</t>
  </si>
  <si>
    <t>C3T en base a datos obtenidos de Despegar.com</t>
  </si>
  <si>
    <t>Turista</t>
  </si>
  <si>
    <t>Nota: los vuelos que parten desde la Ciudad Autónoma de Buenos Aires lo hacen desde el Aeroparque Jorge Newbery</t>
  </si>
  <si>
    <t>3.4.2.1</t>
  </si>
  <si>
    <t>3.4.2.2</t>
  </si>
  <si>
    <t>3.4.2.3</t>
  </si>
  <si>
    <t>3.4.2.4</t>
  </si>
  <si>
    <t>3.4.2.5</t>
  </si>
  <si>
    <t>3.4.2.6</t>
  </si>
  <si>
    <t>3.4.2.7</t>
  </si>
  <si>
    <t>3.4.2.8</t>
  </si>
  <si>
    <t>3.4.2.9</t>
  </si>
  <si>
    <t>3.4.2.10</t>
  </si>
  <si>
    <t>3.4.2.11</t>
  </si>
  <si>
    <t>3.4.2.12</t>
  </si>
  <si>
    <t>3.4.2.13</t>
  </si>
  <si>
    <t>Octubre</t>
  </si>
  <si>
    <t xml:space="preserve">Precios de los pasajes de avión entre la Ciudad Autónoma de Buenos Aires y Bahía Blanca (Buenos Aires) </t>
  </si>
  <si>
    <t xml:space="preserve">Precios de los pasajes de avión entre la Ciudad Autónoma de Buenos Aires y San Carlos de Bariloche (Río Negro) </t>
  </si>
  <si>
    <t xml:space="preserve">Precios de los pasajes de avión entre la Ciudad Autónoma de Buenos Aires y Comodoro Rivadavia (Chubut) </t>
  </si>
  <si>
    <t>Precios de los pasajes de avión entre la Ciudad Autónoma de Buenos Aires y Córdoba (Córdoba)</t>
  </si>
  <si>
    <t xml:space="preserve">Precios de los pasajes de avión entre la Ciudad Autónoma de Buenos Aires y Mar del Plata (Buenos Aires) </t>
  </si>
  <si>
    <t xml:space="preserve">Precios de los pasajes de avión entre la Ciudad Autónoma de Buenos Aires y Mendoza (Mendoza) </t>
  </si>
  <si>
    <t xml:space="preserve">Precios de los pasajes de avión entre la Ciudad Autónoma de Buenos Aires y Neuquén (Neuquén) </t>
  </si>
  <si>
    <t xml:space="preserve">Precios de los pasajes de avión entre la Ciudad Autónoma de Buenos Aires y Posadas (Misiones)  </t>
  </si>
  <si>
    <t xml:space="preserve">Precios de los pasajes de avión entre la Ciudad Autónoma de Buenos Aires y Resistencia (Chaco) </t>
  </si>
  <si>
    <t xml:space="preserve">Precios de los pasajes de avión entre la Ciudad Autónoma de Buenos Aires y Rosario (Santa Fe) </t>
  </si>
  <si>
    <t xml:space="preserve">Precios de los pasajes de avión entre la Ciudad Autónoma de Buenos Aires y Salta (Salta)  </t>
  </si>
  <si>
    <t xml:space="preserve">Precios de los pasajes de avión entre la Ciudad Autónoma de Buenos Aires y San Miguel de Tucumán (Tucumán) </t>
  </si>
  <si>
    <t>Precios de los pasajes de avión de cabotaje entre ciudades</t>
  </si>
  <si>
    <t>$</t>
  </si>
  <si>
    <t>$/km</t>
  </si>
  <si>
    <t xml:space="preserve">Precio del pasaje de avión entre la Ciudad Autónoma de Buenos Aires y Bahía Blanca (Buenos Aires)  </t>
  </si>
  <si>
    <t xml:space="preserve">Precio del pasaje de avión entre la Ciudad Autónoma de Buenos Aires y San Carlos de Bariloche (Río Negro) </t>
  </si>
  <si>
    <t xml:space="preserve">Precio del pasaje de avión entre la Ciudad Autónoma de Buenos Aires y Comodoro Rivadavia (Chubut) </t>
  </si>
  <si>
    <t xml:space="preserve">Precio del pasaje de avión entre la Ciudad Autónoma de Buenos Aires y Córdoba (Córdoba)  </t>
  </si>
  <si>
    <t xml:space="preserve">Precio del pasaje de avión entre la Ciudad Autónoma de Buenos Aires y Mar del Plata (Buenos Aires)  </t>
  </si>
  <si>
    <t xml:space="preserve">Precio del pasaje de avión entre la Ciudad Autónoma de Buenos Aires y Mendoza (Mendoza)  </t>
  </si>
  <si>
    <t xml:space="preserve">Precio del pasaje de avión entre la Ciudad Autónoma de Buenos Aires y Neuquén (Neuquén) </t>
  </si>
  <si>
    <t xml:space="preserve">Precio del pasaje de avión entre la Ciudad Autónoma de Buenos Aires y Posadas (Misiones) </t>
  </si>
  <si>
    <t xml:space="preserve">Precio del pasaje de avión entre la Ciudad Autónoma de Buenos Aires y Resistencia (Chaco) </t>
  </si>
  <si>
    <t xml:space="preserve">Precio del pasaje de avión entre la Ciudad Autónoma de Buenos Aires y Rosario (Santa Fe) </t>
  </si>
  <si>
    <t>Precio del pasaje de avión entre la Ciudad Autónoma de Buenos Aires y Salta (Salta)</t>
  </si>
  <si>
    <t xml:space="preserve">Precio del pasaje de avión entre la Ciudad Autónoma de Buenos Aires y San Miguel de Tucumán (Tucumán) </t>
  </si>
  <si>
    <t>Precio del pasaje de avión entre Córdoba (Córdoba) y Mendoza (Mendoza)</t>
  </si>
  <si>
    <t>Base Octubre 2013 = 100</t>
  </si>
  <si>
    <t>Categoría de servicio</t>
  </si>
  <si>
    <t xml:space="preserve">Categoría de servicio </t>
  </si>
  <si>
    <t>Noviembre</t>
  </si>
  <si>
    <t>Diciembre</t>
  </si>
  <si>
    <t>Enero</t>
  </si>
  <si>
    <t>Precios de los pasajes de avión entre Córdoba (Córdoba) y Mendoza (Mendoza)</t>
  </si>
  <si>
    <t>-</t>
  </si>
  <si>
    <t>Distancia aérea (km)</t>
  </si>
  <si>
    <t>(1) PermanecIó cerrado el Aeropuerto de Mendoza por trabajos de mantenimiento desde el 07 de Septiembre hasta el 07 de Diciembre de 2016 inclusive. El Ministerio de Transporte de la Nación brindará de forma gratuita un servicio de colectivos que conectará los aeropuertos cercanos con la Terminal de Ómnibus de Mendoza.</t>
  </si>
  <si>
    <t>septiembre 2021</t>
  </si>
  <si>
    <t>Se dispone de datos en este formato hasta la última fecha de actualización. Puede obtenerse más información en el sitio web de Despegar.com, pudiéndose acceder mediante el siguiente link:</t>
  </si>
  <si>
    <t>https://www.despegar.com.ar/vuelos/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</si>
</sst>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 #,##0;[Red]&quot;$&quot;\ \-#,##0"/>
    <numFmt numFmtId="165" formatCode="0.0"/>
  </numFmts>
  <fonts count="17">
    <font>
      <sz val="10"/>
      <name val="Arial"/>
    </font>
    <font>
      <b/>
      <sz val="11"/>
      <color indexed="8"/>
      <name val="Calibri"/>
      <family val="2"/>
    </font>
    <font>
      <sz val="10"/>
      <name val="Arial"/>
      <family val="2"/>
    </font>
    <font>
      <sz val="10"/>
      <name val="Arial"/>
      <family val="2"/>
    </font>
    <font>
      <sz val="9"/>
      <color indexed="81"/>
      <name val="Tahoma"/>
      <family val="2"/>
    </font>
    <font>
      <sz val="11"/>
      <color indexed="8"/>
      <name val="Calibri"/>
      <family val="2"/>
    </font>
    <font>
      <b/>
      <sz val="9"/>
      <color indexed="81"/>
      <name val="Tahoma"/>
      <family val="2"/>
    </font>
    <font>
      <b/>
      <sz val="10"/>
      <name val="Arial"/>
      <family val="2"/>
    </font>
    <font>
      <b/>
      <sz val="8"/>
      <color indexed="81"/>
      <name val="Tahoma"/>
      <family val="2"/>
    </font>
    <font>
      <u/>
      <sz val="10"/>
      <color theme="10"/>
      <name val="Arial"/>
      <family val="2"/>
    </font>
    <font>
      <b/>
      <sz val="11"/>
      <color indexed="8"/>
      <name val="Calibri"/>
      <family val="2"/>
      <scheme val="minor"/>
    </font>
    <font>
      <sz val="11"/>
      <name val="Calibri"/>
      <family val="2"/>
      <scheme val="minor"/>
    </font>
    <font>
      <u/>
      <sz val="11"/>
      <color theme="10"/>
      <name val="Calibri"/>
      <family val="2"/>
      <scheme val="minor"/>
    </font>
    <font>
      <b/>
      <sz val="11"/>
      <name val="Calibri"/>
      <family val="2"/>
      <scheme val="minor"/>
    </font>
    <font>
      <sz val="8"/>
      <color rgb="FF444444"/>
      <name val="Inherit"/>
    </font>
    <font>
      <sz val="15"/>
      <color rgb="FF444444"/>
      <name val="Inherit"/>
    </font>
    <font>
      <i/>
      <sz val="11"/>
      <name val="Calibri"/>
      <family val="2"/>
    </font>
  </fonts>
  <fills count="3">
    <fill>
      <patternFill patternType="none"/>
    </fill>
    <fill>
      <patternFill patternType="gray125"/>
    </fill>
    <fill>
      <patternFill patternType="solid">
        <fgColor indexed="9"/>
        <bgColor indexed="64"/>
      </patternFill>
    </fill>
  </fills>
  <borders count="52">
    <border>
      <left/>
      <right/>
      <top/>
      <bottom/>
      <diagonal/>
    </border>
    <border>
      <left style="thin">
        <color indexed="64"/>
      </left>
      <right style="medium">
        <color indexed="64"/>
      </right>
      <top style="thin">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thin">
        <color indexed="64"/>
      </bottom>
      <diagonal/>
    </border>
    <border>
      <left/>
      <right style="medium">
        <color indexed="64"/>
      </right>
      <top/>
      <bottom style="thin">
        <color indexed="64"/>
      </bottom>
      <diagonal/>
    </border>
    <border>
      <left/>
      <right/>
      <top style="thin">
        <color indexed="64"/>
      </top>
      <bottom style="medium">
        <color indexed="64"/>
      </bottom>
      <diagonal/>
    </border>
    <border>
      <left/>
      <right/>
      <top style="medium">
        <color indexed="64"/>
      </top>
      <bottom style="thin">
        <color indexed="64"/>
      </bottom>
      <diagonal/>
    </border>
    <border>
      <left style="thin">
        <color indexed="64"/>
      </left>
      <right style="medium">
        <color indexed="64"/>
      </right>
      <top/>
      <bottom style="medium">
        <color indexed="64"/>
      </bottom>
      <diagonal/>
    </border>
    <border>
      <left/>
      <right/>
      <top/>
      <bottom style="medium">
        <color indexed="64"/>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style="medium">
        <color indexed="64"/>
      </left>
      <right style="thin">
        <color indexed="64"/>
      </right>
      <top/>
      <bottom/>
      <diagonal/>
    </border>
    <border>
      <left style="thin">
        <color indexed="64"/>
      </left>
      <right/>
      <top/>
      <bottom/>
      <diagonal/>
    </border>
    <border>
      <left style="thin">
        <color indexed="64"/>
      </left>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bottom style="thin">
        <color indexed="64"/>
      </bottom>
      <diagonal/>
    </border>
    <border>
      <left style="medium">
        <color indexed="64"/>
      </left>
      <right/>
      <top/>
      <bottom/>
      <diagonal/>
    </border>
  </borders>
  <cellStyleXfs count="4">
    <xf numFmtId="0" fontId="0" fillId="0" borderId="0"/>
    <xf numFmtId="0" fontId="9" fillId="0" borderId="0" applyNumberFormat="0" applyFill="0" applyBorder="0" applyAlignment="0" applyProtection="0">
      <alignment vertical="top"/>
      <protection locked="0"/>
    </xf>
    <xf numFmtId="0" fontId="9" fillId="0" borderId="0" applyNumberFormat="0" applyFill="0" applyBorder="0" applyAlignment="0" applyProtection="0">
      <alignment vertical="top"/>
      <protection locked="0"/>
    </xf>
    <xf numFmtId="0" fontId="2" fillId="0" borderId="0"/>
  </cellStyleXfs>
  <cellXfs count="121">
    <xf numFmtId="0" fontId="0" fillId="0" borderId="0" xfId="0"/>
    <xf numFmtId="0" fontId="1" fillId="2" borderId="0" xfId="0" applyFont="1" applyFill="1"/>
    <xf numFmtId="0" fontId="10" fillId="2" borderId="0" xfId="0" applyFont="1" applyFill="1"/>
    <xf numFmtId="0" fontId="11" fillId="0" borderId="0" xfId="0" applyFont="1"/>
    <xf numFmtId="0" fontId="11" fillId="0" borderId="0" xfId="0" quotePrefix="1" applyFont="1"/>
    <xf numFmtId="17" fontId="11" fillId="0" borderId="0" xfId="0" quotePrefix="1" applyNumberFormat="1" applyFont="1"/>
    <xf numFmtId="0" fontId="3" fillId="0" borderId="0" xfId="0" applyFont="1" applyAlignment="1">
      <alignment vertical="top"/>
    </xf>
    <xf numFmtId="0" fontId="12" fillId="0" borderId="0" xfId="2" applyFont="1" applyAlignment="1" applyProtection="1"/>
    <xf numFmtId="0" fontId="2" fillId="0" borderId="0" xfId="0" applyFont="1"/>
    <xf numFmtId="0" fontId="13" fillId="0" borderId="1" xfId="0" applyFont="1" applyBorder="1" applyAlignment="1">
      <alignment horizontal="center"/>
    </xf>
    <xf numFmtId="0" fontId="13" fillId="0" borderId="2" xfId="0" applyFont="1" applyBorder="1" applyAlignment="1">
      <alignment horizontal="left"/>
    </xf>
    <xf numFmtId="0" fontId="13" fillId="0" borderId="3" xfId="0" applyFont="1" applyBorder="1" applyAlignment="1">
      <alignment horizontal="left"/>
    </xf>
    <xf numFmtId="0" fontId="13" fillId="0" borderId="4" xfId="0" applyFont="1" applyBorder="1" applyAlignment="1">
      <alignment horizontal="left"/>
    </xf>
    <xf numFmtId="0" fontId="11" fillId="0" borderId="5" xfId="0" applyFont="1" applyBorder="1" applyAlignment="1">
      <alignment horizontal="center"/>
    </xf>
    <xf numFmtId="0" fontId="11" fillId="0" borderId="0" xfId="0" applyFont="1" applyAlignment="1">
      <alignment horizontal="center"/>
    </xf>
    <xf numFmtId="3" fontId="11" fillId="0" borderId="5" xfId="0" applyNumberFormat="1" applyFont="1" applyBorder="1" applyAlignment="1">
      <alignment horizontal="center"/>
    </xf>
    <xf numFmtId="3" fontId="11" fillId="0" borderId="6" xfId="0" applyNumberFormat="1" applyFont="1" applyBorder="1" applyAlignment="1">
      <alignment horizontal="center"/>
    </xf>
    <xf numFmtId="3" fontId="11" fillId="0" borderId="7" xfId="0" applyNumberFormat="1" applyFont="1" applyBorder="1" applyAlignment="1">
      <alignment horizontal="center"/>
    </xf>
    <xf numFmtId="3" fontId="11" fillId="0" borderId="0" xfId="0" applyNumberFormat="1" applyFont="1" applyAlignment="1">
      <alignment horizontal="center"/>
    </xf>
    <xf numFmtId="0" fontId="13" fillId="0" borderId="8" xfId="0" applyFont="1" applyBorder="1" applyAlignment="1">
      <alignment horizontal="center"/>
    </xf>
    <xf numFmtId="0" fontId="11" fillId="0" borderId="9" xfId="0" applyFont="1" applyBorder="1" applyAlignment="1">
      <alignment horizontal="center"/>
    </xf>
    <xf numFmtId="165" fontId="11" fillId="0" borderId="10" xfId="0" applyNumberFormat="1" applyFont="1" applyBorder="1" applyAlignment="1">
      <alignment horizontal="center"/>
    </xf>
    <xf numFmtId="165" fontId="11" fillId="0" borderId="11" xfId="0" applyNumberFormat="1" applyFont="1" applyBorder="1" applyAlignment="1">
      <alignment horizontal="center"/>
    </xf>
    <xf numFmtId="165" fontId="11" fillId="0" borderId="12" xfId="0" applyNumberFormat="1" applyFont="1" applyBorder="1" applyAlignment="1">
      <alignment horizontal="center"/>
    </xf>
    <xf numFmtId="1" fontId="11" fillId="0" borderId="13" xfId="0" applyNumberFormat="1" applyFont="1" applyBorder="1" applyAlignment="1">
      <alignment horizontal="center"/>
    </xf>
    <xf numFmtId="1" fontId="11" fillId="0" borderId="14" xfId="0" applyNumberFormat="1" applyFont="1" applyBorder="1" applyAlignment="1">
      <alignment horizontal="center"/>
    </xf>
    <xf numFmtId="1" fontId="11" fillId="0" borderId="15" xfId="0" applyNumberFormat="1" applyFont="1" applyBorder="1" applyAlignment="1">
      <alignment horizontal="center"/>
    </xf>
    <xf numFmtId="0" fontId="13" fillId="0" borderId="16" xfId="0" applyFont="1" applyBorder="1" applyAlignment="1">
      <alignment horizontal="center"/>
    </xf>
    <xf numFmtId="3" fontId="11" fillId="0" borderId="9" xfId="0" applyNumberFormat="1" applyFont="1" applyBorder="1" applyAlignment="1">
      <alignment horizontal="center"/>
    </xf>
    <xf numFmtId="0" fontId="11" fillId="0" borderId="17" xfId="0" applyFont="1" applyBorder="1" applyAlignment="1">
      <alignment horizontal="center"/>
    </xf>
    <xf numFmtId="0" fontId="11" fillId="0" borderId="18" xfId="0" applyFont="1" applyBorder="1" applyAlignment="1">
      <alignment horizontal="center"/>
    </xf>
    <xf numFmtId="0" fontId="13" fillId="0" borderId="13" xfId="0" applyFont="1" applyBorder="1" applyAlignment="1">
      <alignment horizontal="left"/>
    </xf>
    <xf numFmtId="0" fontId="13" fillId="0" borderId="14" xfId="0" applyFont="1" applyBorder="1" applyAlignment="1">
      <alignment horizontal="left"/>
    </xf>
    <xf numFmtId="0" fontId="13" fillId="0" borderId="15" xfId="0" applyFont="1" applyBorder="1" applyAlignment="1">
      <alignment horizontal="left"/>
    </xf>
    <xf numFmtId="0" fontId="7" fillId="0" borderId="16" xfId="0" applyFont="1" applyBorder="1" applyAlignment="1">
      <alignment horizontal="center"/>
    </xf>
    <xf numFmtId="1" fontId="11" fillId="0" borderId="6" xfId="0" applyNumberFormat="1" applyFont="1" applyBorder="1" applyAlignment="1">
      <alignment horizontal="center"/>
    </xf>
    <xf numFmtId="1" fontId="11" fillId="0" borderId="7" xfId="0" applyNumberFormat="1" applyFont="1" applyBorder="1" applyAlignment="1">
      <alignment horizontal="center"/>
    </xf>
    <xf numFmtId="0" fontId="11" fillId="0" borderId="19" xfId="0" applyFont="1" applyBorder="1" applyAlignment="1">
      <alignment horizontal="center"/>
    </xf>
    <xf numFmtId="3" fontId="11" fillId="0" borderId="17" xfId="0" applyNumberFormat="1" applyFont="1" applyBorder="1" applyAlignment="1">
      <alignment horizontal="center"/>
    </xf>
    <xf numFmtId="3" fontId="11" fillId="0" borderId="18" xfId="0" applyNumberFormat="1" applyFont="1" applyBorder="1" applyAlignment="1">
      <alignment horizontal="center"/>
    </xf>
    <xf numFmtId="3" fontId="11" fillId="0" borderId="19" xfId="0" applyNumberFormat="1" applyFont="1" applyBorder="1" applyAlignment="1">
      <alignment horizontal="center"/>
    </xf>
    <xf numFmtId="165" fontId="11" fillId="0" borderId="16" xfId="0" applyNumberFormat="1" applyFont="1" applyBorder="1" applyAlignment="1">
      <alignment horizontal="center"/>
    </xf>
    <xf numFmtId="1" fontId="11" fillId="0" borderId="1" xfId="0" applyNumberFormat="1" applyFont="1" applyBorder="1" applyAlignment="1">
      <alignment horizontal="center"/>
    </xf>
    <xf numFmtId="1" fontId="11" fillId="0" borderId="8" xfId="0" applyNumberFormat="1" applyFont="1" applyBorder="1" applyAlignment="1">
      <alignment horizontal="center"/>
    </xf>
    <xf numFmtId="1" fontId="11" fillId="0" borderId="0" xfId="0" applyNumberFormat="1" applyFont="1" applyAlignment="1">
      <alignment horizontal="center"/>
    </xf>
    <xf numFmtId="0" fontId="13" fillId="0" borderId="14" xfId="0" applyFont="1" applyBorder="1"/>
    <xf numFmtId="0" fontId="13" fillId="0" borderId="15" xfId="0" applyFont="1" applyBorder="1"/>
    <xf numFmtId="164" fontId="0" fillId="0" borderId="0" xfId="0" applyNumberFormat="1"/>
    <xf numFmtId="164" fontId="14" fillId="0" borderId="0" xfId="0" applyNumberFormat="1" applyFont="1"/>
    <xf numFmtId="3" fontId="15" fillId="0" borderId="0" xfId="0" applyNumberFormat="1" applyFont="1"/>
    <xf numFmtId="0" fontId="13" fillId="0" borderId="20" xfId="0" applyFont="1" applyBorder="1"/>
    <xf numFmtId="0" fontId="13" fillId="0" borderId="21" xfId="0" applyFont="1" applyBorder="1"/>
    <xf numFmtId="0" fontId="13" fillId="0" borderId="22" xfId="0" applyFont="1" applyBorder="1"/>
    <xf numFmtId="0" fontId="13" fillId="0" borderId="23" xfId="0" applyFont="1" applyBorder="1"/>
    <xf numFmtId="0" fontId="15" fillId="0" borderId="0" xfId="0" applyFont="1"/>
    <xf numFmtId="1" fontId="11" fillId="0" borderId="24" xfId="0" applyNumberFormat="1" applyFont="1" applyBorder="1" applyAlignment="1">
      <alignment horizontal="center"/>
    </xf>
    <xf numFmtId="165" fontId="11" fillId="0" borderId="25" xfId="0" applyNumberFormat="1" applyFont="1" applyBorder="1" applyAlignment="1">
      <alignment horizontal="center"/>
    </xf>
    <xf numFmtId="1" fontId="11" fillId="0" borderId="26" xfId="0" applyNumberFormat="1" applyFont="1" applyBorder="1" applyAlignment="1">
      <alignment horizontal="center"/>
    </xf>
    <xf numFmtId="0" fontId="5" fillId="2" borderId="0" xfId="0" applyFont="1" applyFill="1" applyAlignment="1">
      <alignment horizontal="left"/>
    </xf>
    <xf numFmtId="0" fontId="0" fillId="0" borderId="0" xfId="0" applyAlignment="1">
      <alignment horizontal="left"/>
    </xf>
    <xf numFmtId="0" fontId="11" fillId="0" borderId="27" xfId="0" applyFont="1" applyBorder="1" applyAlignment="1">
      <alignment horizontal="center"/>
    </xf>
    <xf numFmtId="1" fontId="11" fillId="0" borderId="27" xfId="0" applyNumberFormat="1" applyFont="1" applyBorder="1" applyAlignment="1">
      <alignment horizontal="center"/>
    </xf>
    <xf numFmtId="0" fontId="13" fillId="0" borderId="28" xfId="0" applyFont="1" applyBorder="1"/>
    <xf numFmtId="0" fontId="11" fillId="0" borderId="6" xfId="0" applyFont="1" applyBorder="1" applyAlignment="1">
      <alignment horizontal="center"/>
    </xf>
    <xf numFmtId="0" fontId="11" fillId="0" borderId="7" xfId="0" applyFont="1" applyBorder="1" applyAlignment="1">
      <alignment horizontal="center"/>
    </xf>
    <xf numFmtId="0" fontId="11" fillId="0" borderId="29" xfId="0" applyFont="1" applyBorder="1" applyAlignment="1">
      <alignment horizontal="center"/>
    </xf>
    <xf numFmtId="3" fontId="0" fillId="0" borderId="0" xfId="0" applyNumberFormat="1"/>
    <xf numFmtId="20" fontId="0" fillId="0" borderId="0" xfId="0" applyNumberFormat="1"/>
    <xf numFmtId="20" fontId="15" fillId="0" borderId="0" xfId="0" applyNumberFormat="1" applyFont="1"/>
    <xf numFmtId="20" fontId="2" fillId="0" borderId="0" xfId="0" applyNumberFormat="1" applyFont="1"/>
    <xf numFmtId="0" fontId="11" fillId="0" borderId="25" xfId="0" applyFont="1" applyBorder="1"/>
    <xf numFmtId="0" fontId="11" fillId="0" borderId="30" xfId="0" applyFont="1" applyBorder="1" applyAlignment="1">
      <alignment horizontal="center"/>
    </xf>
    <xf numFmtId="1" fontId="11" fillId="0" borderId="21" xfId="0" applyNumberFormat="1" applyFont="1" applyBorder="1" applyAlignment="1">
      <alignment horizontal="center"/>
    </xf>
    <xf numFmtId="1" fontId="11" fillId="0" borderId="23" xfId="0" applyNumberFormat="1" applyFont="1" applyBorder="1" applyAlignment="1">
      <alignment horizontal="center"/>
    </xf>
    <xf numFmtId="1" fontId="0" fillId="0" borderId="0" xfId="0" applyNumberFormat="1"/>
    <xf numFmtId="1" fontId="11" fillId="0" borderId="32" xfId="0" applyNumberFormat="1" applyFont="1" applyBorder="1" applyAlignment="1">
      <alignment horizontal="center"/>
    </xf>
    <xf numFmtId="165" fontId="11" fillId="0" borderId="33" xfId="0" applyNumberFormat="1" applyFont="1" applyBorder="1" applyAlignment="1">
      <alignment horizontal="center"/>
    </xf>
    <xf numFmtId="1" fontId="11" fillId="0" borderId="31" xfId="0" applyNumberFormat="1" applyFont="1" applyBorder="1" applyAlignment="1">
      <alignment horizontal="center"/>
    </xf>
    <xf numFmtId="0" fontId="13" fillId="0" borderId="34" xfId="0" applyFont="1" applyBorder="1"/>
    <xf numFmtId="0" fontId="11" fillId="0" borderId="32" xfId="0" applyFont="1" applyBorder="1" applyAlignment="1">
      <alignment horizontal="center"/>
    </xf>
    <xf numFmtId="1" fontId="11" fillId="0" borderId="34" xfId="0" applyNumberFormat="1" applyFont="1" applyBorder="1" applyAlignment="1">
      <alignment horizontal="center"/>
    </xf>
    <xf numFmtId="1" fontId="11" fillId="0" borderId="29" xfId="0" applyNumberFormat="1" applyFont="1" applyBorder="1" applyAlignment="1">
      <alignment horizontal="center"/>
    </xf>
    <xf numFmtId="1" fontId="11" fillId="0" borderId="49" xfId="0" applyNumberFormat="1" applyFont="1" applyBorder="1" applyAlignment="1">
      <alignment horizontal="center"/>
    </xf>
    <xf numFmtId="1" fontId="11" fillId="0" borderId="50" xfId="0" applyNumberFormat="1" applyFont="1" applyBorder="1" applyAlignment="1">
      <alignment horizontal="center"/>
    </xf>
    <xf numFmtId="0" fontId="11" fillId="0" borderId="50" xfId="0" applyFont="1" applyBorder="1" applyAlignment="1">
      <alignment horizontal="center"/>
    </xf>
    <xf numFmtId="1" fontId="11" fillId="0" borderId="30" xfId="0" applyNumberFormat="1" applyFont="1" applyBorder="1" applyAlignment="1">
      <alignment horizontal="center"/>
    </xf>
    <xf numFmtId="1" fontId="11" fillId="0" borderId="28" xfId="0" applyNumberFormat="1" applyFont="1" applyBorder="1" applyAlignment="1">
      <alignment horizontal="center"/>
    </xf>
    <xf numFmtId="1" fontId="11" fillId="0" borderId="20" xfId="0" applyNumberFormat="1" applyFont="1" applyBorder="1" applyAlignment="1">
      <alignment horizontal="center"/>
    </xf>
    <xf numFmtId="0" fontId="11" fillId="0" borderId="49" xfId="0" applyFont="1" applyBorder="1" applyAlignment="1">
      <alignment horizontal="center"/>
    </xf>
    <xf numFmtId="0" fontId="2" fillId="0" borderId="0" xfId="0" applyFont="1" applyAlignment="1">
      <alignment vertical="center"/>
    </xf>
    <xf numFmtId="0" fontId="3" fillId="0" borderId="0" xfId="0" applyFont="1" applyAlignment="1">
      <alignment vertical="center"/>
    </xf>
    <xf numFmtId="0" fontId="0" fillId="0" borderId="51" xfId="0" applyBorder="1"/>
    <xf numFmtId="0" fontId="13" fillId="0" borderId="35" xfId="0" applyFont="1" applyBorder="1" applyAlignment="1">
      <alignment horizontal="center" vertical="center"/>
    </xf>
    <xf numFmtId="0" fontId="13" fillId="0" borderId="36" xfId="0" applyFont="1" applyBorder="1" applyAlignment="1">
      <alignment horizontal="center" vertical="center"/>
    </xf>
    <xf numFmtId="0" fontId="13" fillId="0" borderId="37" xfId="0" applyFont="1" applyBorder="1" applyAlignment="1">
      <alignment horizontal="center" vertical="center"/>
    </xf>
    <xf numFmtId="0" fontId="13" fillId="0" borderId="24" xfId="0" applyFont="1" applyBorder="1" applyAlignment="1">
      <alignment horizontal="center"/>
    </xf>
    <xf numFmtId="0" fontId="13" fillId="0" borderId="25" xfId="0" applyFont="1" applyBorder="1" applyAlignment="1">
      <alignment horizontal="center"/>
    </xf>
    <xf numFmtId="0" fontId="13" fillId="0" borderId="26" xfId="0" applyFont="1" applyBorder="1" applyAlignment="1">
      <alignment horizontal="center"/>
    </xf>
    <xf numFmtId="0" fontId="13" fillId="0" borderId="41" xfId="0" applyFont="1" applyBorder="1" applyAlignment="1">
      <alignment horizontal="center"/>
    </xf>
    <xf numFmtId="0" fontId="13" fillId="0" borderId="42" xfId="0" applyFont="1" applyBorder="1" applyAlignment="1">
      <alignment horizontal="center"/>
    </xf>
    <xf numFmtId="0" fontId="13" fillId="0" borderId="43" xfId="0" applyFont="1" applyBorder="1" applyAlignment="1">
      <alignment horizontal="center"/>
    </xf>
    <xf numFmtId="0" fontId="13" fillId="0" borderId="44" xfId="0" applyFont="1" applyBorder="1" applyAlignment="1">
      <alignment horizontal="center" vertical="center"/>
    </xf>
    <xf numFmtId="0" fontId="13" fillId="0" borderId="38" xfId="0" applyFont="1" applyBorder="1" applyAlignment="1">
      <alignment horizontal="center" vertical="center"/>
    </xf>
    <xf numFmtId="0" fontId="13" fillId="0" borderId="45" xfId="0" applyFont="1" applyBorder="1" applyAlignment="1">
      <alignment horizontal="center" vertical="center"/>
    </xf>
    <xf numFmtId="0" fontId="10" fillId="2" borderId="9" xfId="0" applyFont="1" applyFill="1" applyBorder="1" applyAlignment="1">
      <alignment horizontal="center" vertical="center"/>
    </xf>
    <xf numFmtId="0" fontId="10" fillId="2" borderId="38" xfId="0" applyFont="1" applyFill="1" applyBorder="1" applyAlignment="1">
      <alignment horizontal="center" vertical="center"/>
    </xf>
    <xf numFmtId="0" fontId="10" fillId="2" borderId="8" xfId="0" applyFont="1" applyFill="1" applyBorder="1" applyAlignment="1">
      <alignment horizontal="center" vertical="center"/>
    </xf>
    <xf numFmtId="0" fontId="13" fillId="0" borderId="2" xfId="0" applyFont="1" applyBorder="1" applyAlignment="1">
      <alignment horizontal="center" vertical="center"/>
    </xf>
    <xf numFmtId="0" fontId="13" fillId="0" borderId="39" xfId="0" applyFont="1" applyBorder="1" applyAlignment="1">
      <alignment horizontal="center" vertical="center"/>
    </xf>
    <xf numFmtId="0" fontId="13" fillId="0" borderId="40" xfId="0" applyFont="1" applyBorder="1" applyAlignment="1">
      <alignment horizontal="center" vertical="center"/>
    </xf>
    <xf numFmtId="0" fontId="13" fillId="0" borderId="6" xfId="0" applyFont="1" applyBorder="1" applyAlignment="1">
      <alignment horizontal="center"/>
    </xf>
    <xf numFmtId="0" fontId="13" fillId="0" borderId="10" xfId="0" applyFont="1" applyBorder="1" applyAlignment="1">
      <alignment horizontal="center"/>
    </xf>
    <xf numFmtId="0" fontId="13" fillId="0" borderId="14" xfId="0" applyFont="1" applyBorder="1" applyAlignment="1">
      <alignment horizontal="center"/>
    </xf>
    <xf numFmtId="0" fontId="13" fillId="0" borderId="48" xfId="0" applyFont="1" applyBorder="1" applyAlignment="1">
      <alignment horizontal="center"/>
    </xf>
    <xf numFmtId="0" fontId="13" fillId="0" borderId="27" xfId="0" applyFont="1" applyBorder="1" applyAlignment="1">
      <alignment horizontal="center"/>
    </xf>
    <xf numFmtId="0" fontId="13" fillId="0" borderId="21" xfId="0" applyFont="1" applyBorder="1" applyAlignment="1">
      <alignment horizontal="center"/>
    </xf>
    <xf numFmtId="0" fontId="13" fillId="0" borderId="46" xfId="0" applyFont="1" applyBorder="1" applyAlignment="1">
      <alignment horizontal="center" vertical="center"/>
    </xf>
    <xf numFmtId="0" fontId="13" fillId="0" borderId="47" xfId="0" applyFont="1" applyBorder="1" applyAlignment="1">
      <alignment horizontal="center" vertical="center"/>
    </xf>
    <xf numFmtId="0" fontId="13" fillId="0" borderId="31" xfId="0" applyFont="1" applyBorder="1" applyAlignment="1">
      <alignment horizontal="center" vertical="center"/>
    </xf>
    <xf numFmtId="0" fontId="16" fillId="0" borderId="0" xfId="0" applyFont="1" applyAlignment="1">
      <alignment vertical="center"/>
    </xf>
    <xf numFmtId="0" fontId="9" fillId="0" borderId="0" xfId="2" applyAlignment="1" applyProtection="1">
      <alignment vertical="center"/>
    </xf>
  </cellXfs>
  <cellStyles count="4">
    <cellStyle name="Hipervínculo" xfId="2" builtinId="8"/>
    <cellStyle name="Hipervínculo 2" xfId="1" xr:uid="{00000000-0005-0000-0000-000001000000}"/>
    <cellStyle name="Normal" xfId="0" builtinId="0"/>
    <cellStyle name="Normal 2" xfId="3"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printerSettings" Target="../printerSettings/printerSettings6.bin"/><Relationship Id="rId1" Type="http://schemas.openxmlformats.org/officeDocument/2006/relationships/hyperlink" Target="https://www.despegar.com.ar/vuelos/" TargetMode="External"/><Relationship Id="rId4" Type="http://schemas.openxmlformats.org/officeDocument/2006/relationships/comments" Target="../comments9.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hyperlink" Target="https://www.despegar.com.ar/vuelos/" TargetMode="External"/></Relationships>
</file>

<file path=xl/worksheets/_rels/sheet12.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hyperlink" Target="https://www.despegar.com.ar/vuelos/" TargetMode="External"/></Relationships>
</file>

<file path=xl/worksheets/_rels/sheet13.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hyperlink" Target="https://www.despegar.com.ar/vuelos/" TargetMode="Externa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printerSettings" Target="../printerSettings/printerSettings7.bin"/><Relationship Id="rId1" Type="http://schemas.openxmlformats.org/officeDocument/2006/relationships/hyperlink" Target="https://www.despegar.com.ar/vuelos/" TargetMode="External"/><Relationship Id="rId4" Type="http://schemas.openxmlformats.org/officeDocument/2006/relationships/comments" Target="../comments13.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www.despegar.com.ar/vuelos/" TargetMode="External"/><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2.bin"/><Relationship Id="rId1" Type="http://schemas.openxmlformats.org/officeDocument/2006/relationships/hyperlink" Target="https://www.despegar.com.ar/vuelos/" TargetMode="External"/><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printerSettings" Target="../printerSettings/printerSettings3.bin"/><Relationship Id="rId1" Type="http://schemas.openxmlformats.org/officeDocument/2006/relationships/hyperlink" Target="https://www.despegar.com.ar/vuelos/" TargetMode="External"/><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hyperlink" Target="https://www.despegar.com.ar/vuelos/"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printerSettings" Target="../printerSettings/printerSettings4.bin"/><Relationship Id="rId1" Type="http://schemas.openxmlformats.org/officeDocument/2006/relationships/hyperlink" Target="https://www.despegar.com.ar/vuelos/" TargetMode="External"/><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printerSettings" Target="../printerSettings/printerSettings5.bin"/><Relationship Id="rId1" Type="http://schemas.openxmlformats.org/officeDocument/2006/relationships/hyperlink" Target="https://www.despegar.com.ar/vuelos/" TargetMode="External"/><Relationship Id="rId4" Type="http://schemas.openxmlformats.org/officeDocument/2006/relationships/comments" Target="../comments6.xml"/></Relationships>
</file>

<file path=xl/worksheets/_rels/sheet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hyperlink" Target="https://www.despegar.com.ar/vuelos/" TargetMode="External"/></Relationships>
</file>

<file path=xl/worksheets/_rels/sheet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hyperlink" Target="https://www.despegar.com.ar/vuelo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B30"/>
  <sheetViews>
    <sheetView showGridLines="0" tabSelected="1" workbookViewId="0"/>
  </sheetViews>
  <sheetFormatPr baseColWidth="10" defaultRowHeight="13.2"/>
  <cols>
    <col min="1" max="1" width="27.6640625" customWidth="1"/>
    <col min="2" max="2" width="125.109375" customWidth="1"/>
    <col min="3" max="256" width="9.109375" customWidth="1"/>
  </cols>
  <sheetData>
    <row r="1" spans="1:2" ht="14.4">
      <c r="A1" s="1" t="s">
        <v>0</v>
      </c>
    </row>
    <row r="2" spans="1:2" ht="14.4">
      <c r="A2" s="1" t="s">
        <v>1</v>
      </c>
    </row>
    <row r="3" spans="1:2" ht="14.4">
      <c r="A3" s="1" t="s">
        <v>2</v>
      </c>
    </row>
    <row r="4" spans="1:2" ht="14.4">
      <c r="A4" s="1" t="s">
        <v>3</v>
      </c>
      <c r="B4" s="3" t="s">
        <v>19</v>
      </c>
    </row>
    <row r="5" spans="1:2" ht="14.4">
      <c r="A5" s="1" t="s">
        <v>5</v>
      </c>
      <c r="B5" s="3" t="s">
        <v>52</v>
      </c>
    </row>
    <row r="6" spans="1:2" ht="14.4">
      <c r="A6" s="1"/>
    </row>
    <row r="7" spans="1:2" ht="14.4">
      <c r="A7" s="1"/>
    </row>
    <row r="8" spans="1:2" ht="14.4">
      <c r="A8" s="58" t="s">
        <v>26</v>
      </c>
      <c r="B8" s="7" t="s">
        <v>55</v>
      </c>
    </row>
    <row r="9" spans="1:2" ht="14.4">
      <c r="A9" s="58" t="s">
        <v>27</v>
      </c>
      <c r="B9" s="7" t="s">
        <v>56</v>
      </c>
    </row>
    <row r="10" spans="1:2" ht="14.4">
      <c r="A10" s="58" t="s">
        <v>28</v>
      </c>
      <c r="B10" s="7" t="s">
        <v>57</v>
      </c>
    </row>
    <row r="11" spans="1:2" ht="14.4">
      <c r="A11" s="58" t="s">
        <v>29</v>
      </c>
      <c r="B11" s="7" t="s">
        <v>58</v>
      </c>
    </row>
    <row r="12" spans="1:2" ht="14.4">
      <c r="A12" s="58" t="s">
        <v>30</v>
      </c>
      <c r="B12" s="7" t="s">
        <v>59</v>
      </c>
    </row>
    <row r="13" spans="1:2" ht="14.4">
      <c r="A13" s="58" t="s">
        <v>31</v>
      </c>
      <c r="B13" s="7" t="s">
        <v>60</v>
      </c>
    </row>
    <row r="14" spans="1:2" ht="14.4">
      <c r="A14" s="58" t="s">
        <v>32</v>
      </c>
      <c r="B14" s="7" t="s">
        <v>61</v>
      </c>
    </row>
    <row r="15" spans="1:2" ht="14.4">
      <c r="A15" s="58" t="s">
        <v>33</v>
      </c>
      <c r="B15" s="7" t="s">
        <v>62</v>
      </c>
    </row>
    <row r="16" spans="1:2" ht="14.4">
      <c r="A16" s="58" t="s">
        <v>34</v>
      </c>
      <c r="B16" s="7" t="s">
        <v>63</v>
      </c>
    </row>
    <row r="17" spans="1:2" ht="14.4">
      <c r="A17" s="58" t="s">
        <v>35</v>
      </c>
      <c r="B17" s="7" t="s">
        <v>64</v>
      </c>
    </row>
    <row r="18" spans="1:2" ht="14.4">
      <c r="A18" s="58" t="s">
        <v>36</v>
      </c>
      <c r="B18" s="7" t="s">
        <v>65</v>
      </c>
    </row>
    <row r="19" spans="1:2" ht="14.4">
      <c r="A19" s="58" t="s">
        <v>37</v>
      </c>
      <c r="B19" s="7" t="s">
        <v>66</v>
      </c>
    </row>
    <row r="20" spans="1:2" ht="14.4">
      <c r="A20" s="58" t="s">
        <v>38</v>
      </c>
      <c r="B20" s="7" t="s">
        <v>67</v>
      </c>
    </row>
    <row r="21" spans="1:2">
      <c r="A21" s="59"/>
    </row>
    <row r="22" spans="1:2">
      <c r="A22" s="59"/>
    </row>
    <row r="23" spans="1:2">
      <c r="A23" s="59"/>
    </row>
    <row r="24" spans="1:2">
      <c r="A24" s="59"/>
    </row>
    <row r="25" spans="1:2">
      <c r="A25" s="59"/>
    </row>
    <row r="26" spans="1:2">
      <c r="A26" s="59"/>
    </row>
    <row r="27" spans="1:2">
      <c r="A27" s="59"/>
    </row>
    <row r="28" spans="1:2">
      <c r="A28" s="59"/>
    </row>
    <row r="29" spans="1:2">
      <c r="A29" s="59"/>
    </row>
    <row r="30" spans="1:2">
      <c r="A30" s="59"/>
    </row>
  </sheetData>
  <phoneticPr fontId="0" type="noConversion"/>
  <hyperlinks>
    <hyperlink ref="B8" location="'BA-BAHIA BLANCA'!A1" display="Valor del pasaje de avión entre la Ciudad Autónoma de Buenos Aires y Bahía Blanca (Buenos Aires) según categoría de servicio " xr:uid="{00000000-0004-0000-0000-000000000000}"/>
    <hyperlink ref="B9" location="'BA-BARILOCHE'!A1" display="Valor del pasaje de avión entre la Ciudad Autónoma de Buenos Aires y San Carlos de Bariloche (Río Negro) según categoría de servicio " xr:uid="{00000000-0004-0000-0000-000001000000}"/>
    <hyperlink ref="B10" location="'BA-COMODORO RIVADAVIA'!A1" display="Valor del pasaje de avión entre la Ciudad Autónoma de Buenos Aires y Comodoro Rivadavia (Chubut) según categoría de servicio " xr:uid="{00000000-0004-0000-0000-000002000000}"/>
    <hyperlink ref="B11" location="'BA-CORDOBA'!A1" display="Valor del pasaje de avión entre la Ciudad Autónoma de Buenos Aires y Córdoba (Córdoba) según categoría de servicio " xr:uid="{00000000-0004-0000-0000-000003000000}"/>
    <hyperlink ref="B12" location="'BA-MAR DEL PLATA'!A1" display="Valor del pasaje de avión entre la Ciudad Autónoma de Buenos Aires y Mar del Plata (Buenos Aires) según categoría de servicio " xr:uid="{00000000-0004-0000-0000-000004000000}"/>
    <hyperlink ref="B13" location="'BA-MENDOZA'!A1" display="Valor del pasaje de avión entre la Ciudad Autónoma de Buenos Aires y Mendoza (Mendoza) según categoría de servicio " xr:uid="{00000000-0004-0000-0000-000005000000}"/>
    <hyperlink ref="B14" location="'BA-NEUQUEN'!A1" display="Valor del pasaje de avión entre la Ciudad Autónoma de Buenos Aires y Neuquén (Neuquén) según categoría de servicio " xr:uid="{00000000-0004-0000-0000-000006000000}"/>
    <hyperlink ref="B15" location="'BA-POSADAS'!A1" display="Valor del pasaje de avión entre la Ciudad Autónoma de Buenos Aires y Misiones (Misiones) según categoría de servicio " xr:uid="{00000000-0004-0000-0000-000007000000}"/>
    <hyperlink ref="B16" location="'BA-RESISTENCIA'!A1" display="Valor del pasaje de avión entre la Ciudad Autónoma de Buenos Aires y Resistencia (Chaco) según categoría de servicio " xr:uid="{00000000-0004-0000-0000-000008000000}"/>
    <hyperlink ref="B17" location="'BA-ROSARIO'!A1" display="Valor del pasaje de avión entre la Ciudad Autónoma de Buenos Aires y Rosario (Santa Fe) según categoría de servicio " xr:uid="{00000000-0004-0000-0000-000009000000}"/>
    <hyperlink ref="B18" location="'BA-SALTA'!A1" display="Valor del pasaje de avión entre la Ciudad Autónoma de Buenos Aires y Salta (Salta) según categoría de servicio " xr:uid="{00000000-0004-0000-0000-00000A000000}"/>
    <hyperlink ref="B19" location="'BA-TUCUMAN'!A1" display="Valor del pasaje de avión entre la Ciudad Autónoma de Buenos Aires y San Miguel de Tucumán (Tucumán) según categoría de servicio " xr:uid="{00000000-0004-0000-0000-00000B000000}"/>
    <hyperlink ref="B20" location="'CORDOBA-MENDOZA'!A1" display="Valor del pasaje de avión entre Córdoba (Córdoba) y Mendoza (Mendoza) según categoría de servicio " xr:uid="{00000000-0004-0000-0000-00000C000000}"/>
  </hyperlinks>
  <pageMargins left="0.75" right="0.75" top="1" bottom="1" header="0" footer="0"/>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dimension ref="A1:I131"/>
  <sheetViews>
    <sheetView showGridLines="0" zoomScale="80" zoomScaleNormal="80" workbookViewId="0"/>
  </sheetViews>
  <sheetFormatPr baseColWidth="10" defaultColWidth="22.6640625" defaultRowHeight="13.2"/>
  <cols>
    <col min="1" max="1" width="27.6640625" customWidth="1"/>
    <col min="3" max="5" width="30.6640625" customWidth="1"/>
  </cols>
  <sheetData>
    <row r="1" spans="1:5" ht="14.4">
      <c r="A1" s="2" t="s">
        <v>0</v>
      </c>
      <c r="B1" s="3"/>
      <c r="C1" s="3"/>
    </row>
    <row r="2" spans="1:5" ht="14.4">
      <c r="A2" s="2" t="s">
        <v>1</v>
      </c>
      <c r="B2" s="3"/>
      <c r="C2" s="3"/>
    </row>
    <row r="3" spans="1:5" ht="14.4">
      <c r="A3" s="2" t="s">
        <v>2</v>
      </c>
      <c r="B3" s="3"/>
      <c r="C3" s="3"/>
    </row>
    <row r="4" spans="1:5" ht="14.4">
      <c r="A4" s="2" t="s">
        <v>3</v>
      </c>
      <c r="B4" s="3" t="s">
        <v>19</v>
      </c>
      <c r="C4" s="3"/>
    </row>
    <row r="5" spans="1:5" ht="14.4">
      <c r="A5" s="2" t="s">
        <v>4</v>
      </c>
      <c r="B5" s="3" t="s">
        <v>34</v>
      </c>
      <c r="C5" s="3"/>
    </row>
    <row r="6" spans="1:5" ht="14.4">
      <c r="A6" s="2" t="s">
        <v>5</v>
      </c>
      <c r="B6" s="3" t="s">
        <v>48</v>
      </c>
      <c r="C6" s="3"/>
    </row>
    <row r="7" spans="1:5" ht="14.4">
      <c r="A7" s="2" t="s">
        <v>6</v>
      </c>
      <c r="B7" s="3" t="s">
        <v>23</v>
      </c>
      <c r="C7" s="3"/>
    </row>
    <row r="8" spans="1:5" ht="14.4">
      <c r="A8" s="2" t="s">
        <v>7</v>
      </c>
      <c r="B8" s="4" t="str">
        <f>+'BA-BAHIA BLANCA'!B8</f>
        <v>septiembre 2021</v>
      </c>
      <c r="C8" s="3"/>
    </row>
    <row r="9" spans="1:5" ht="14.4">
      <c r="A9" s="2" t="s">
        <v>8</v>
      </c>
      <c r="B9" s="5" t="str">
        <f>+'BA-BAHIA BLANCA'!B9</f>
        <v>septiembre 2021</v>
      </c>
      <c r="C9" s="3"/>
    </row>
    <row r="10" spans="1:5" ht="14.4">
      <c r="A10" s="3"/>
      <c r="B10" s="3"/>
      <c r="C10" s="3"/>
    </row>
    <row r="11" spans="1:5" ht="15" thickBot="1">
      <c r="A11" s="3"/>
      <c r="B11" s="3"/>
      <c r="C11" s="3"/>
    </row>
    <row r="12" spans="1:5" ht="15" thickBot="1">
      <c r="A12" s="104" t="s">
        <v>9</v>
      </c>
      <c r="B12" s="107" t="s">
        <v>10</v>
      </c>
      <c r="C12" s="98" t="s">
        <v>70</v>
      </c>
      <c r="D12" s="99"/>
      <c r="E12" s="100"/>
    </row>
    <row r="13" spans="1:5" ht="14.4">
      <c r="A13" s="105"/>
      <c r="B13" s="108"/>
      <c r="C13" s="110" t="s">
        <v>24</v>
      </c>
      <c r="D13" s="111"/>
      <c r="E13" s="112"/>
    </row>
    <row r="14" spans="1:5" ht="15" thickBot="1">
      <c r="A14" s="106"/>
      <c r="B14" s="109"/>
      <c r="C14" s="19" t="s">
        <v>53</v>
      </c>
      <c r="D14" s="27" t="s">
        <v>54</v>
      </c>
      <c r="E14" s="9" t="s">
        <v>68</v>
      </c>
    </row>
    <row r="15" spans="1:5" ht="15" customHeight="1">
      <c r="A15" s="101">
        <v>2013</v>
      </c>
      <c r="B15" s="31" t="s">
        <v>11</v>
      </c>
      <c r="C15" s="38">
        <v>1156</v>
      </c>
      <c r="D15" s="23">
        <f t="shared" ref="D15:D52" si="0">+C15/$B$119</f>
        <v>1.1759918616480163</v>
      </c>
      <c r="E15" s="24">
        <f t="shared" ref="E15:E42" si="1">+C15/$C$23*100</f>
        <v>86.526946107784426</v>
      </c>
    </row>
    <row r="16" spans="1:5" ht="15" customHeight="1">
      <c r="A16" s="102"/>
      <c r="B16" s="32" t="s">
        <v>12</v>
      </c>
      <c r="C16" s="39">
        <v>782</v>
      </c>
      <c r="D16" s="21">
        <f t="shared" si="0"/>
        <v>0.79552390640895221</v>
      </c>
      <c r="E16" s="25">
        <f t="shared" si="1"/>
        <v>58.532934131736525</v>
      </c>
    </row>
    <row r="17" spans="1:8" ht="15" customHeight="1">
      <c r="A17" s="102"/>
      <c r="B17" s="32" t="s">
        <v>13</v>
      </c>
      <c r="C17" s="39">
        <v>903</v>
      </c>
      <c r="D17" s="21">
        <f t="shared" si="0"/>
        <v>0.91861648016276709</v>
      </c>
      <c r="E17" s="25">
        <f t="shared" si="1"/>
        <v>67.589820359281433</v>
      </c>
    </row>
    <row r="18" spans="1:8" ht="15" customHeight="1">
      <c r="A18" s="102"/>
      <c r="B18" s="32" t="s">
        <v>14</v>
      </c>
      <c r="C18" s="39">
        <v>1170</v>
      </c>
      <c r="D18" s="21">
        <f t="shared" si="0"/>
        <v>1.1902339776195321</v>
      </c>
      <c r="E18" s="25">
        <f t="shared" si="1"/>
        <v>87.574850299401191</v>
      </c>
    </row>
    <row r="19" spans="1:8" ht="15" customHeight="1">
      <c r="A19" s="102"/>
      <c r="B19" s="32" t="s">
        <v>15</v>
      </c>
      <c r="C19" s="39">
        <v>1250</v>
      </c>
      <c r="D19" s="21">
        <f t="shared" si="0"/>
        <v>1.2716174974567651</v>
      </c>
      <c r="E19" s="25">
        <f t="shared" si="1"/>
        <v>93.562874251497007</v>
      </c>
    </row>
    <row r="20" spans="1:8" ht="15" customHeight="1">
      <c r="A20" s="102"/>
      <c r="B20" s="32" t="s">
        <v>16</v>
      </c>
      <c r="C20" s="39">
        <v>1336</v>
      </c>
      <c r="D20" s="21">
        <f t="shared" si="0"/>
        <v>1.3591047812817905</v>
      </c>
      <c r="E20" s="25">
        <f t="shared" si="1"/>
        <v>100</v>
      </c>
    </row>
    <row r="21" spans="1:8" ht="15" customHeight="1">
      <c r="A21" s="102"/>
      <c r="B21" s="32" t="s">
        <v>17</v>
      </c>
      <c r="C21" s="39">
        <v>1336</v>
      </c>
      <c r="D21" s="21">
        <f t="shared" si="0"/>
        <v>1.3591047812817905</v>
      </c>
      <c r="E21" s="25">
        <f t="shared" si="1"/>
        <v>100</v>
      </c>
    </row>
    <row r="22" spans="1:8" ht="15" customHeight="1">
      <c r="A22" s="102"/>
      <c r="B22" s="32" t="s">
        <v>18</v>
      </c>
      <c r="C22" s="39">
        <v>1336</v>
      </c>
      <c r="D22" s="21">
        <f t="shared" si="0"/>
        <v>1.3591047812817905</v>
      </c>
      <c r="E22" s="25">
        <f t="shared" si="1"/>
        <v>100</v>
      </c>
    </row>
    <row r="23" spans="1:8" ht="15" customHeight="1">
      <c r="A23" s="102"/>
      <c r="B23" s="32" t="s">
        <v>39</v>
      </c>
      <c r="C23" s="39">
        <v>1336</v>
      </c>
      <c r="D23" s="21">
        <f t="shared" si="0"/>
        <v>1.3591047812817905</v>
      </c>
      <c r="E23" s="25">
        <f t="shared" si="1"/>
        <v>100</v>
      </c>
      <c r="H23" s="48"/>
    </row>
    <row r="24" spans="1:8" ht="15" customHeight="1">
      <c r="A24" s="102"/>
      <c r="B24" s="32" t="s">
        <v>71</v>
      </c>
      <c r="C24" s="39">
        <v>1336</v>
      </c>
      <c r="D24" s="21">
        <f t="shared" si="0"/>
        <v>1.3591047812817905</v>
      </c>
      <c r="E24" s="25">
        <f t="shared" si="1"/>
        <v>100</v>
      </c>
      <c r="H24" s="48"/>
    </row>
    <row r="25" spans="1:8" ht="15" customHeight="1" thickBot="1">
      <c r="A25" s="103"/>
      <c r="B25" s="33" t="s">
        <v>72</v>
      </c>
      <c r="C25" s="40">
        <v>1336</v>
      </c>
      <c r="D25" s="22">
        <f t="shared" si="0"/>
        <v>1.3591047812817905</v>
      </c>
      <c r="E25" s="26">
        <f t="shared" si="1"/>
        <v>100</v>
      </c>
      <c r="H25" s="48"/>
    </row>
    <row r="26" spans="1:8" ht="15" customHeight="1">
      <c r="A26" s="101">
        <v>2014</v>
      </c>
      <c r="B26" s="50" t="s">
        <v>73</v>
      </c>
      <c r="C26" s="20">
        <v>1862</v>
      </c>
      <c r="D26" s="23">
        <f t="shared" si="0"/>
        <v>1.8942014242115972</v>
      </c>
      <c r="E26" s="24">
        <f t="shared" si="1"/>
        <v>139.37125748502993</v>
      </c>
      <c r="H26" s="48"/>
    </row>
    <row r="27" spans="1:8" ht="15" customHeight="1">
      <c r="A27" s="102"/>
      <c r="B27" s="51" t="s">
        <v>11</v>
      </c>
      <c r="C27" s="35">
        <v>1380</v>
      </c>
      <c r="D27" s="21">
        <f t="shared" si="0"/>
        <v>1.4038657171922686</v>
      </c>
      <c r="E27" s="25">
        <f t="shared" si="1"/>
        <v>103.29341317365271</v>
      </c>
    </row>
    <row r="28" spans="1:8" ht="15" customHeight="1">
      <c r="A28" s="102"/>
      <c r="B28" s="51" t="s">
        <v>12</v>
      </c>
      <c r="C28" s="35">
        <v>1372.3333333333333</v>
      </c>
      <c r="D28" s="21">
        <f t="shared" si="0"/>
        <v>1.396066463207867</v>
      </c>
      <c r="E28" s="25">
        <f t="shared" si="1"/>
        <v>102.7195608782435</v>
      </c>
    </row>
    <row r="29" spans="1:8" ht="15" customHeight="1">
      <c r="A29" s="102"/>
      <c r="B29" s="52" t="s">
        <v>13</v>
      </c>
      <c r="C29" s="43">
        <f>+(1052+1246+1377+1508)/4</f>
        <v>1295.75</v>
      </c>
      <c r="D29" s="41">
        <f t="shared" si="0"/>
        <v>1.3181586978636826</v>
      </c>
      <c r="E29" s="42">
        <f t="shared" si="1"/>
        <v>96.987275449101801</v>
      </c>
    </row>
    <row r="30" spans="1:8" ht="15" customHeight="1">
      <c r="A30" s="102"/>
      <c r="B30" s="52" t="s">
        <v>14</v>
      </c>
      <c r="C30" s="43">
        <v>1417</v>
      </c>
      <c r="D30" s="41">
        <f t="shared" si="0"/>
        <v>1.4415055951169888</v>
      </c>
      <c r="E30" s="42">
        <f t="shared" si="1"/>
        <v>106.06287425149701</v>
      </c>
    </row>
    <row r="31" spans="1:8" ht="15" customHeight="1">
      <c r="A31" s="102"/>
      <c r="B31" s="52" t="s">
        <v>15</v>
      </c>
      <c r="C31" s="43">
        <v>1672</v>
      </c>
      <c r="D31" s="41">
        <f t="shared" si="0"/>
        <v>1.7009155645981688</v>
      </c>
      <c r="E31" s="42">
        <f t="shared" si="1"/>
        <v>125.1497005988024</v>
      </c>
    </row>
    <row r="32" spans="1:8" ht="15" customHeight="1">
      <c r="A32" s="102"/>
      <c r="B32" s="52" t="s">
        <v>16</v>
      </c>
      <c r="C32" s="43">
        <f>+(1161+1672)/2</f>
        <v>1416.5</v>
      </c>
      <c r="D32" s="41">
        <f t="shared" si="0"/>
        <v>1.440996948118006</v>
      </c>
      <c r="E32" s="42">
        <f t="shared" si="1"/>
        <v>106.02544910179641</v>
      </c>
    </row>
    <row r="33" spans="1:9" ht="15" customHeight="1">
      <c r="A33" s="102"/>
      <c r="B33" s="52" t="s">
        <v>17</v>
      </c>
      <c r="C33" s="43">
        <v>1672</v>
      </c>
      <c r="D33" s="41">
        <f t="shared" si="0"/>
        <v>1.7009155645981688</v>
      </c>
      <c r="E33" s="42">
        <f t="shared" si="1"/>
        <v>125.1497005988024</v>
      </c>
    </row>
    <row r="34" spans="1:9" ht="15" customHeight="1">
      <c r="A34" s="102"/>
      <c r="B34" s="52" t="s">
        <v>18</v>
      </c>
      <c r="C34" s="43">
        <v>1508</v>
      </c>
      <c r="D34" s="41">
        <f t="shared" si="0"/>
        <v>1.5340793489318414</v>
      </c>
      <c r="E34" s="42">
        <f t="shared" si="1"/>
        <v>112.87425149700599</v>
      </c>
    </row>
    <row r="35" spans="1:9" ht="15" customHeight="1">
      <c r="A35" s="102"/>
      <c r="B35" s="52" t="s">
        <v>39</v>
      </c>
      <c r="C35" s="43">
        <v>1712</v>
      </c>
      <c r="D35" s="41">
        <f t="shared" si="0"/>
        <v>1.7416073245167853</v>
      </c>
      <c r="E35" s="42">
        <f t="shared" si="1"/>
        <v>128.1437125748503</v>
      </c>
    </row>
    <row r="36" spans="1:9" ht="15" customHeight="1">
      <c r="A36" s="102"/>
      <c r="B36" s="52" t="s">
        <v>71</v>
      </c>
      <c r="C36" s="43">
        <v>1699</v>
      </c>
      <c r="D36" s="41">
        <f t="shared" si="0"/>
        <v>1.7283825025432349</v>
      </c>
      <c r="E36" s="42">
        <f t="shared" si="1"/>
        <v>127.17065868263472</v>
      </c>
    </row>
    <row r="37" spans="1:9" ht="15" customHeight="1" thickBot="1">
      <c r="A37" s="103"/>
      <c r="B37" s="53" t="s">
        <v>72</v>
      </c>
      <c r="C37" s="36">
        <v>1700</v>
      </c>
      <c r="D37" s="22">
        <f t="shared" si="0"/>
        <v>1.7293997965412005</v>
      </c>
      <c r="E37" s="26">
        <f t="shared" si="1"/>
        <v>127.24550898203593</v>
      </c>
    </row>
    <row r="38" spans="1:9" ht="15" customHeight="1">
      <c r="A38" s="92">
        <v>2015</v>
      </c>
      <c r="B38" s="50" t="s">
        <v>73</v>
      </c>
      <c r="C38" s="20">
        <v>1819</v>
      </c>
      <c r="D38" s="23">
        <f t="shared" si="0"/>
        <v>1.8504577822990844</v>
      </c>
      <c r="E38" s="24">
        <f t="shared" si="1"/>
        <v>136.15269461077844</v>
      </c>
    </row>
    <row r="39" spans="1:9" ht="15" customHeight="1">
      <c r="A39" s="93"/>
      <c r="B39" s="52" t="s">
        <v>11</v>
      </c>
      <c r="C39" s="43">
        <v>1610</v>
      </c>
      <c r="D39" s="41">
        <f t="shared" si="0"/>
        <v>1.6378433367243133</v>
      </c>
      <c r="E39" s="42">
        <f t="shared" si="1"/>
        <v>120.50898203592814</v>
      </c>
    </row>
    <row r="40" spans="1:9" ht="15" customHeight="1">
      <c r="A40" s="93"/>
      <c r="B40" s="51" t="s">
        <v>12</v>
      </c>
      <c r="C40" s="35">
        <v>1713</v>
      </c>
      <c r="D40" s="21">
        <f t="shared" si="0"/>
        <v>1.7426246185147507</v>
      </c>
      <c r="E40" s="25">
        <f t="shared" si="1"/>
        <v>128.21856287425152</v>
      </c>
    </row>
    <row r="41" spans="1:9" ht="15" customHeight="1">
      <c r="A41" s="93"/>
      <c r="B41" s="51" t="s">
        <v>13</v>
      </c>
      <c r="C41" s="35">
        <v>1487</v>
      </c>
      <c r="D41" s="21">
        <f t="shared" si="0"/>
        <v>1.5127161749745677</v>
      </c>
      <c r="E41" s="25">
        <f t="shared" si="1"/>
        <v>111.30239520958082</v>
      </c>
    </row>
    <row r="42" spans="1:9" ht="15" customHeight="1">
      <c r="A42" s="93"/>
      <c r="B42" s="51" t="s">
        <v>14</v>
      </c>
      <c r="C42" s="35">
        <v>1448</v>
      </c>
      <c r="D42" s="21">
        <f t="shared" si="0"/>
        <v>1.4730417090539165</v>
      </c>
      <c r="E42" s="25">
        <f t="shared" si="1"/>
        <v>108.38323353293413</v>
      </c>
    </row>
    <row r="43" spans="1:9" ht="15" customHeight="1">
      <c r="A43" s="93"/>
      <c r="B43" s="51" t="s">
        <v>15</v>
      </c>
      <c r="C43" s="35">
        <v>1558</v>
      </c>
      <c r="D43" s="21">
        <f t="shared" si="0"/>
        <v>1.5849440488301119</v>
      </c>
      <c r="E43" s="25">
        <f t="shared" ref="E43:E52" si="2">+C43/$C$23*100</f>
        <v>116.61676646706587</v>
      </c>
    </row>
    <row r="44" spans="1:9" ht="15" customHeight="1">
      <c r="A44" s="93"/>
      <c r="B44" s="51" t="s">
        <v>16</v>
      </c>
      <c r="C44" s="35">
        <v>1448</v>
      </c>
      <c r="D44" s="21">
        <f t="shared" si="0"/>
        <v>1.4730417090539165</v>
      </c>
      <c r="E44" s="25">
        <f t="shared" si="2"/>
        <v>108.38323353293413</v>
      </c>
    </row>
    <row r="45" spans="1:9" ht="15" customHeight="1">
      <c r="A45" s="93"/>
      <c r="B45" s="51" t="s">
        <v>17</v>
      </c>
      <c r="C45" s="35">
        <v>1715</v>
      </c>
      <c r="D45" s="21">
        <f t="shared" si="0"/>
        <v>1.7446592065106816</v>
      </c>
      <c r="E45" s="25">
        <f t="shared" si="2"/>
        <v>128.3682634730539</v>
      </c>
    </row>
    <row r="46" spans="1:9" ht="15" customHeight="1">
      <c r="A46" s="93"/>
      <c r="B46" s="62" t="s">
        <v>18</v>
      </c>
      <c r="C46" s="55">
        <v>1761</v>
      </c>
      <c r="D46" s="56">
        <f t="shared" si="0"/>
        <v>1.7914547304170905</v>
      </c>
      <c r="E46" s="57">
        <f t="shared" si="2"/>
        <v>131.81137724550896</v>
      </c>
      <c r="G46" s="49"/>
      <c r="I46" s="49"/>
    </row>
    <row r="47" spans="1:9" ht="15" customHeight="1">
      <c r="A47" s="93"/>
      <c r="B47" s="51" t="s">
        <v>39</v>
      </c>
      <c r="C47" s="60">
        <v>1761</v>
      </c>
      <c r="D47" s="21">
        <f t="shared" si="0"/>
        <v>1.7914547304170905</v>
      </c>
      <c r="E47" s="25">
        <f t="shared" si="2"/>
        <v>131.81137724550896</v>
      </c>
      <c r="I47" s="49"/>
    </row>
    <row r="48" spans="1:9" ht="15" customHeight="1">
      <c r="A48" s="93"/>
      <c r="B48" s="51" t="s">
        <v>71</v>
      </c>
      <c r="C48" s="60">
        <v>1966</v>
      </c>
      <c r="D48" s="21">
        <f t="shared" si="0"/>
        <v>2</v>
      </c>
      <c r="E48" s="25">
        <f t="shared" si="2"/>
        <v>147.1556886227545</v>
      </c>
    </row>
    <row r="49" spans="1:9" ht="15" customHeight="1" thickBot="1">
      <c r="A49" s="93"/>
      <c r="B49" s="53" t="s">
        <v>72</v>
      </c>
      <c r="C49" s="65">
        <v>1769</v>
      </c>
      <c r="D49" s="22">
        <f t="shared" si="0"/>
        <v>1.7995930824008137</v>
      </c>
      <c r="E49" s="26">
        <f t="shared" si="2"/>
        <v>132.41017964071858</v>
      </c>
    </row>
    <row r="50" spans="1:9" ht="15" customHeight="1">
      <c r="A50" s="101">
        <v>2016</v>
      </c>
      <c r="B50" s="50" t="s">
        <v>73</v>
      </c>
      <c r="C50" s="71">
        <v>2371</v>
      </c>
      <c r="D50" s="23">
        <f t="shared" si="0"/>
        <v>2.4120040691759921</v>
      </c>
      <c r="E50" s="24">
        <f t="shared" si="2"/>
        <v>177.47005988023952</v>
      </c>
      <c r="I50" s="49"/>
    </row>
    <row r="51" spans="1:9" ht="15" customHeight="1">
      <c r="A51" s="102"/>
      <c r="B51" s="51" t="s">
        <v>11</v>
      </c>
      <c r="C51" s="60">
        <v>2189</v>
      </c>
      <c r="D51" s="21">
        <f t="shared" si="0"/>
        <v>2.226856561546287</v>
      </c>
      <c r="E51" s="25">
        <f t="shared" si="2"/>
        <v>163.84730538922156</v>
      </c>
    </row>
    <row r="52" spans="1:9" ht="15" customHeight="1">
      <c r="A52" s="102"/>
      <c r="B52" s="51" t="s">
        <v>12</v>
      </c>
      <c r="C52" s="60">
        <v>2189</v>
      </c>
      <c r="D52" s="21">
        <f t="shared" si="0"/>
        <v>2.226856561546287</v>
      </c>
      <c r="E52" s="25">
        <f t="shared" si="2"/>
        <v>163.84730538922156</v>
      </c>
    </row>
    <row r="53" spans="1:9" ht="15" customHeight="1">
      <c r="A53" s="102"/>
      <c r="B53" s="51" t="s">
        <v>13</v>
      </c>
      <c r="C53" s="60">
        <v>2680</v>
      </c>
      <c r="D53" s="21">
        <f t="shared" ref="D53:D58" si="3">+C53/$B$119</f>
        <v>2.7263479145473042</v>
      </c>
      <c r="E53" s="25">
        <f t="shared" ref="E53:E58" si="4">+C53/$C$23*100</f>
        <v>200.59880239520959</v>
      </c>
    </row>
    <row r="54" spans="1:9" ht="15" customHeight="1">
      <c r="A54" s="102"/>
      <c r="B54" s="51" t="s">
        <v>14</v>
      </c>
      <c r="C54" s="60">
        <v>2535</v>
      </c>
      <c r="D54" s="21">
        <f t="shared" si="3"/>
        <v>2.5788402848423195</v>
      </c>
      <c r="E54" s="25">
        <f t="shared" si="4"/>
        <v>189.74550898203591</v>
      </c>
    </row>
    <row r="55" spans="1:9" ht="15" customHeight="1">
      <c r="A55" s="102"/>
      <c r="B55" s="51" t="s">
        <v>15</v>
      </c>
      <c r="C55" s="61">
        <v>2534.5</v>
      </c>
      <c r="D55" s="21">
        <f t="shared" si="3"/>
        <v>2.5783316378433367</v>
      </c>
      <c r="E55" s="25">
        <f t="shared" si="4"/>
        <v>189.70808383233532</v>
      </c>
    </row>
    <row r="56" spans="1:9" ht="15" customHeight="1">
      <c r="A56" s="102"/>
      <c r="B56" s="51" t="s">
        <v>16</v>
      </c>
      <c r="C56" s="61">
        <v>3022</v>
      </c>
      <c r="D56" s="21">
        <f t="shared" si="3"/>
        <v>3.0742624618514749</v>
      </c>
      <c r="E56" s="25">
        <f t="shared" si="4"/>
        <v>226.19760479041915</v>
      </c>
    </row>
    <row r="57" spans="1:9" ht="15" customHeight="1">
      <c r="A57" s="102"/>
      <c r="B57" s="51" t="s">
        <v>17</v>
      </c>
      <c r="C57" s="61">
        <v>2788</v>
      </c>
      <c r="D57" s="21">
        <f t="shared" si="3"/>
        <v>2.8362156663275688</v>
      </c>
      <c r="E57" s="25">
        <f t="shared" si="4"/>
        <v>208.68263473053892</v>
      </c>
    </row>
    <row r="58" spans="1:9" ht="15" customHeight="1">
      <c r="A58" s="102"/>
      <c r="B58" s="51" t="s">
        <v>18</v>
      </c>
      <c r="C58" s="61">
        <v>2932</v>
      </c>
      <c r="D58" s="21">
        <f t="shared" si="3"/>
        <v>2.9827060020345879</v>
      </c>
      <c r="E58" s="25">
        <f t="shared" si="4"/>
        <v>219.4610778443114</v>
      </c>
    </row>
    <row r="59" spans="1:9" ht="15" customHeight="1">
      <c r="A59" s="102"/>
      <c r="B59" s="51" t="s">
        <v>39</v>
      </c>
      <c r="C59" s="61">
        <v>3115</v>
      </c>
      <c r="D59" s="21">
        <f t="shared" ref="D59" si="5">+C59/$B$119</f>
        <v>3.1688708036622586</v>
      </c>
      <c r="E59" s="25">
        <f t="shared" ref="E59" si="6">+C59/$C$23*100</f>
        <v>233.15868263473055</v>
      </c>
    </row>
    <row r="60" spans="1:9" ht="15" customHeight="1">
      <c r="A60" s="102"/>
      <c r="B60" s="51" t="s">
        <v>71</v>
      </c>
      <c r="C60" s="61">
        <v>3073</v>
      </c>
      <c r="D60" s="21">
        <f t="shared" ref="D60" si="7">+C60/$B$119</f>
        <v>3.1261444557477112</v>
      </c>
      <c r="E60" s="25">
        <f t="shared" ref="E60" si="8">+C60/$C$23*100</f>
        <v>230.01497005988023</v>
      </c>
    </row>
    <row r="61" spans="1:9" ht="15" customHeight="1" thickBot="1">
      <c r="A61" s="102"/>
      <c r="B61" s="53" t="s">
        <v>72</v>
      </c>
      <c r="C61" s="81">
        <v>3976</v>
      </c>
      <c r="D61" s="22">
        <f t="shared" ref="D61" si="9">+C61/$B$119</f>
        <v>4.0447609359104781</v>
      </c>
      <c r="E61" s="26">
        <f t="shared" ref="E61" si="10">+C61/$C$23*100</f>
        <v>297.60479041916165</v>
      </c>
    </row>
    <row r="62" spans="1:9" ht="15" customHeight="1">
      <c r="A62" s="92">
        <v>2017</v>
      </c>
      <c r="B62" s="50" t="s">
        <v>73</v>
      </c>
      <c r="C62" s="83">
        <v>2972</v>
      </c>
      <c r="D62" s="56">
        <f t="shared" ref="D62" si="11">+C62/$B$119</f>
        <v>3.0233977619532046</v>
      </c>
      <c r="E62" s="57">
        <f t="shared" ref="E62" si="12">+C62/$C$23*100</f>
        <v>222.45508982035926</v>
      </c>
    </row>
    <row r="63" spans="1:9" ht="15" customHeight="1">
      <c r="A63" s="93"/>
      <c r="B63" s="62" t="s">
        <v>11</v>
      </c>
      <c r="C63" s="83">
        <v>3985.5</v>
      </c>
      <c r="D63" s="56">
        <f t="shared" ref="D63:D98" si="13">+C63/$B$119</f>
        <v>4.0544252288911498</v>
      </c>
      <c r="E63" s="57">
        <f t="shared" ref="E63:E98" si="14">+C63/$C$23*100</f>
        <v>298.31586826347302</v>
      </c>
    </row>
    <row r="64" spans="1:9" ht="15" customHeight="1">
      <c r="A64" s="93"/>
      <c r="B64" s="62" t="s">
        <v>12</v>
      </c>
      <c r="C64" s="83">
        <v>3200</v>
      </c>
      <c r="D64" s="56">
        <f t="shared" si="13"/>
        <v>3.2553407934893186</v>
      </c>
      <c r="E64" s="57">
        <f t="shared" si="14"/>
        <v>239.52095808383231</v>
      </c>
    </row>
    <row r="65" spans="1:5" ht="15" customHeight="1">
      <c r="A65" s="93"/>
      <c r="B65" s="62" t="s">
        <v>13</v>
      </c>
      <c r="C65" s="83">
        <v>4173</v>
      </c>
      <c r="D65" s="56">
        <f t="shared" si="13"/>
        <v>4.2451678535096642</v>
      </c>
      <c r="E65" s="57">
        <f t="shared" si="14"/>
        <v>312.35029940119762</v>
      </c>
    </row>
    <row r="66" spans="1:5" ht="15" customHeight="1">
      <c r="A66" s="93"/>
      <c r="B66" s="62" t="s">
        <v>14</v>
      </c>
      <c r="C66" s="83">
        <v>2635</v>
      </c>
      <c r="D66" s="56">
        <f t="shared" si="13"/>
        <v>2.6805696846388605</v>
      </c>
      <c r="E66" s="57">
        <f t="shared" si="14"/>
        <v>197.23053892215569</v>
      </c>
    </row>
    <row r="67" spans="1:5" ht="15" customHeight="1">
      <c r="A67" s="93"/>
      <c r="B67" s="62" t="s">
        <v>15</v>
      </c>
      <c r="C67" s="83">
        <v>2635</v>
      </c>
      <c r="D67" s="56">
        <f t="shared" si="13"/>
        <v>2.6805696846388605</v>
      </c>
      <c r="E67" s="57">
        <f t="shared" si="14"/>
        <v>197.23053892215569</v>
      </c>
    </row>
    <row r="68" spans="1:5" ht="15" customHeight="1">
      <c r="A68" s="93"/>
      <c r="B68" s="62" t="s">
        <v>16</v>
      </c>
      <c r="C68" s="83">
        <v>2717</v>
      </c>
      <c r="D68" s="56">
        <f t="shared" si="13"/>
        <v>2.7639877924720242</v>
      </c>
      <c r="E68" s="57">
        <f t="shared" si="14"/>
        <v>203.3682634730539</v>
      </c>
    </row>
    <row r="69" spans="1:5" ht="15" customHeight="1">
      <c r="A69" s="93"/>
      <c r="B69" s="62" t="s">
        <v>17</v>
      </c>
      <c r="C69" s="83">
        <v>2984</v>
      </c>
      <c r="D69" s="56">
        <f t="shared" si="13"/>
        <v>3.0356052899287893</v>
      </c>
      <c r="E69" s="57">
        <f t="shared" si="14"/>
        <v>223.35329341317367</v>
      </c>
    </row>
    <row r="70" spans="1:5" ht="15" customHeight="1">
      <c r="A70" s="93"/>
      <c r="B70" s="62" t="s">
        <v>18</v>
      </c>
      <c r="C70" s="83">
        <v>3251</v>
      </c>
      <c r="D70" s="56">
        <f t="shared" si="13"/>
        <v>3.3072227873855544</v>
      </c>
      <c r="E70" s="57">
        <f t="shared" si="14"/>
        <v>243.33832335329339</v>
      </c>
    </row>
    <row r="71" spans="1:5" ht="15" customHeight="1">
      <c r="A71" s="93"/>
      <c r="B71" s="62" t="s">
        <v>39</v>
      </c>
      <c r="C71" s="83">
        <v>3251</v>
      </c>
      <c r="D71" s="56">
        <f t="shared" si="13"/>
        <v>3.3072227873855544</v>
      </c>
      <c r="E71" s="57">
        <f t="shared" si="14"/>
        <v>243.33832335329339</v>
      </c>
    </row>
    <row r="72" spans="1:5" ht="15" customHeight="1">
      <c r="A72" s="93"/>
      <c r="B72" s="62" t="s">
        <v>71</v>
      </c>
      <c r="C72" s="83">
        <v>2656</v>
      </c>
      <c r="D72" s="56">
        <f t="shared" si="13"/>
        <v>2.7019328585961344</v>
      </c>
      <c r="E72" s="57">
        <f t="shared" si="14"/>
        <v>198.80239520958082</v>
      </c>
    </row>
    <row r="73" spans="1:5" ht="15" customHeight="1" thickBot="1">
      <c r="A73" s="93"/>
      <c r="B73" s="78" t="s">
        <v>72</v>
      </c>
      <c r="C73" s="82">
        <v>5460.33</v>
      </c>
      <c r="D73" s="22">
        <f t="shared" si="13"/>
        <v>5.5547609359104779</v>
      </c>
      <c r="E73" s="26">
        <f t="shared" si="14"/>
        <v>408.70733532934133</v>
      </c>
    </row>
    <row r="74" spans="1:5" ht="15" customHeight="1">
      <c r="A74" s="92">
        <v>2018</v>
      </c>
      <c r="B74" s="50" t="s">
        <v>73</v>
      </c>
      <c r="C74" s="85">
        <v>3724</v>
      </c>
      <c r="D74" s="23">
        <f t="shared" si="13"/>
        <v>3.7884028484231944</v>
      </c>
      <c r="E74" s="24">
        <f t="shared" si="14"/>
        <v>278.74251497005986</v>
      </c>
    </row>
    <row r="75" spans="1:5" ht="15" customHeight="1">
      <c r="A75" s="93"/>
      <c r="B75" s="62" t="s">
        <v>11</v>
      </c>
      <c r="C75" s="83">
        <v>4208</v>
      </c>
      <c r="D75" s="56">
        <f t="shared" si="13"/>
        <v>4.2807731434384539</v>
      </c>
      <c r="E75" s="57">
        <f t="shared" si="14"/>
        <v>314.97005988023955</v>
      </c>
    </row>
    <row r="76" spans="1:5" ht="15" customHeight="1">
      <c r="A76" s="93"/>
      <c r="B76" s="62" t="s">
        <v>12</v>
      </c>
      <c r="C76" s="83">
        <v>4208</v>
      </c>
      <c r="D76" s="56">
        <f t="shared" si="13"/>
        <v>4.2807731434384539</v>
      </c>
      <c r="E76" s="57">
        <f t="shared" si="14"/>
        <v>314.97005988023955</v>
      </c>
    </row>
    <row r="77" spans="1:5" ht="15" customHeight="1">
      <c r="A77" s="93"/>
      <c r="B77" s="62" t="s">
        <v>13</v>
      </c>
      <c r="C77" s="83">
        <v>4737</v>
      </c>
      <c r="D77" s="56">
        <f t="shared" si="13"/>
        <v>4.8189216683621563</v>
      </c>
      <c r="E77" s="57">
        <f t="shared" si="14"/>
        <v>354.56586826347302</v>
      </c>
    </row>
    <row r="78" spans="1:5" ht="15" customHeight="1">
      <c r="A78" s="93"/>
      <c r="B78" s="62" t="s">
        <v>14</v>
      </c>
      <c r="C78" s="83">
        <v>3254</v>
      </c>
      <c r="D78" s="56">
        <f t="shared" si="13"/>
        <v>3.3102746693794507</v>
      </c>
      <c r="E78" s="57">
        <f t="shared" si="14"/>
        <v>243.56287425149699</v>
      </c>
    </row>
    <row r="79" spans="1:5" ht="15" customHeight="1">
      <c r="A79" s="93"/>
      <c r="B79" s="62" t="s">
        <v>15</v>
      </c>
      <c r="C79" s="83">
        <v>3299</v>
      </c>
      <c r="D79" s="56">
        <f t="shared" si="13"/>
        <v>3.3560528992878944</v>
      </c>
      <c r="E79" s="57">
        <f t="shared" si="14"/>
        <v>246.93113772455089</v>
      </c>
    </row>
    <row r="80" spans="1:5" ht="15" customHeight="1">
      <c r="A80" s="93"/>
      <c r="B80" s="62" t="s">
        <v>16</v>
      </c>
      <c r="C80" s="83">
        <v>3719</v>
      </c>
      <c r="D80" s="56">
        <f t="shared" si="13"/>
        <v>3.7833163784333674</v>
      </c>
      <c r="E80" s="57">
        <f t="shared" si="14"/>
        <v>278.3682634730539</v>
      </c>
    </row>
    <row r="81" spans="1:5" ht="15" customHeight="1">
      <c r="A81" s="93"/>
      <c r="B81" s="62" t="s">
        <v>17</v>
      </c>
      <c r="C81" s="83">
        <v>4736</v>
      </c>
      <c r="D81" s="56">
        <f t="shared" si="13"/>
        <v>4.8179043743641916</v>
      </c>
      <c r="E81" s="57">
        <f t="shared" si="14"/>
        <v>354.49101796407183</v>
      </c>
    </row>
    <row r="82" spans="1:5" ht="15" customHeight="1">
      <c r="A82" s="93"/>
      <c r="B82" s="62" t="s">
        <v>18</v>
      </c>
      <c r="C82" s="83">
        <v>5890</v>
      </c>
      <c r="D82" s="56">
        <f t="shared" si="13"/>
        <v>5.9918616480162763</v>
      </c>
      <c r="E82" s="57">
        <f t="shared" si="14"/>
        <v>440.8682634730539</v>
      </c>
    </row>
    <row r="83" spans="1:5" ht="15" customHeight="1">
      <c r="A83" s="93"/>
      <c r="B83" s="62" t="s">
        <v>39</v>
      </c>
      <c r="C83" s="83">
        <v>4791</v>
      </c>
      <c r="D83" s="56">
        <f t="shared" si="13"/>
        <v>4.8738555442522893</v>
      </c>
      <c r="E83" s="57">
        <f t="shared" si="14"/>
        <v>358.6077844311377</v>
      </c>
    </row>
    <row r="84" spans="1:5" ht="15" customHeight="1">
      <c r="A84" s="93"/>
      <c r="B84" s="62" t="s">
        <v>71</v>
      </c>
      <c r="C84" s="83">
        <v>5970</v>
      </c>
      <c r="D84" s="56">
        <f t="shared" si="13"/>
        <v>6.0732451678535098</v>
      </c>
      <c r="E84" s="57">
        <f t="shared" si="14"/>
        <v>446.85628742514973</v>
      </c>
    </row>
    <row r="85" spans="1:5" ht="15" customHeight="1" thickBot="1">
      <c r="A85" s="93"/>
      <c r="B85" s="78" t="s">
        <v>72</v>
      </c>
      <c r="C85" s="75">
        <v>7592</v>
      </c>
      <c r="D85" s="76">
        <f t="shared" si="13"/>
        <v>7.7232960325534084</v>
      </c>
      <c r="E85" s="77">
        <f t="shared" si="14"/>
        <v>568.2634730538922</v>
      </c>
    </row>
    <row r="86" spans="1:5" ht="15" customHeight="1">
      <c r="A86" s="92">
        <v>2019</v>
      </c>
      <c r="B86" s="50" t="s">
        <v>73</v>
      </c>
      <c r="C86" s="85">
        <v>6667</v>
      </c>
      <c r="D86" s="23">
        <f t="shared" si="13"/>
        <v>6.7822990844354019</v>
      </c>
      <c r="E86" s="24">
        <f t="shared" si="14"/>
        <v>499.0269461077844</v>
      </c>
    </row>
    <row r="87" spans="1:5" ht="15" customHeight="1">
      <c r="A87" s="93"/>
      <c r="B87" s="62" t="s">
        <v>11</v>
      </c>
      <c r="C87" s="83">
        <v>8504</v>
      </c>
      <c r="D87" s="56">
        <f t="shared" si="13"/>
        <v>8.6510681586978642</v>
      </c>
      <c r="E87" s="57">
        <f t="shared" si="14"/>
        <v>636.5269461077844</v>
      </c>
    </row>
    <row r="88" spans="1:5" ht="15" customHeight="1">
      <c r="A88" s="93"/>
      <c r="B88" s="62" t="s">
        <v>12</v>
      </c>
      <c r="C88" s="83">
        <v>6467</v>
      </c>
      <c r="D88" s="56">
        <f t="shared" si="13"/>
        <v>6.5788402848423191</v>
      </c>
      <c r="E88" s="57">
        <f t="shared" si="14"/>
        <v>484.05688622754496</v>
      </c>
    </row>
    <row r="89" spans="1:5" ht="15" customHeight="1">
      <c r="A89" s="93"/>
      <c r="B89" s="62" t="s">
        <v>13</v>
      </c>
      <c r="C89" s="83">
        <v>7001</v>
      </c>
      <c r="D89" s="56">
        <f t="shared" si="13"/>
        <v>7.1220752797558493</v>
      </c>
      <c r="E89" s="57">
        <f t="shared" si="14"/>
        <v>524.0269461077844</v>
      </c>
    </row>
    <row r="90" spans="1:5" ht="15" customHeight="1">
      <c r="A90" s="93"/>
      <c r="B90" s="62" t="s">
        <v>14</v>
      </c>
      <c r="C90" s="83">
        <v>4081</v>
      </c>
      <c r="D90" s="56">
        <f t="shared" si="13"/>
        <v>4.1515768056968465</v>
      </c>
      <c r="E90" s="57">
        <f t="shared" si="14"/>
        <v>305.46407185628743</v>
      </c>
    </row>
    <row r="91" spans="1:5" ht="15" customHeight="1">
      <c r="A91" s="93"/>
      <c r="B91" s="62" t="s">
        <v>15</v>
      </c>
      <c r="C91" s="83">
        <v>3966</v>
      </c>
      <c r="D91" s="56">
        <f t="shared" si="13"/>
        <v>4.0345879959308242</v>
      </c>
      <c r="E91" s="57">
        <f t="shared" si="14"/>
        <v>296.85628742514967</v>
      </c>
    </row>
    <row r="92" spans="1:5" ht="15" customHeight="1">
      <c r="A92" s="93"/>
      <c r="B92" s="62" t="s">
        <v>16</v>
      </c>
      <c r="C92" s="83">
        <v>7549</v>
      </c>
      <c r="D92" s="56">
        <f t="shared" si="13"/>
        <v>7.6795523906408949</v>
      </c>
      <c r="E92" s="57">
        <f t="shared" si="14"/>
        <v>565.04491017964074</v>
      </c>
    </row>
    <row r="93" spans="1:5" ht="15" customHeight="1">
      <c r="A93" s="93"/>
      <c r="B93" s="62" t="s">
        <v>17</v>
      </c>
      <c r="C93" s="83">
        <v>6338</v>
      </c>
      <c r="D93" s="56">
        <f t="shared" si="13"/>
        <v>6.4476093591047814</v>
      </c>
      <c r="E93" s="57">
        <f t="shared" si="14"/>
        <v>474.40119760479041</v>
      </c>
    </row>
    <row r="94" spans="1:5" ht="15" customHeight="1">
      <c r="A94" s="93"/>
      <c r="B94" s="62" t="s">
        <v>18</v>
      </c>
      <c r="C94" s="83">
        <v>6453</v>
      </c>
      <c r="D94" s="56">
        <f t="shared" si="13"/>
        <v>6.5645981688708037</v>
      </c>
      <c r="E94" s="57">
        <f t="shared" si="14"/>
        <v>483.00898203592811</v>
      </c>
    </row>
    <row r="95" spans="1:5" ht="15" customHeight="1">
      <c r="A95" s="93"/>
      <c r="B95" s="62" t="s">
        <v>39</v>
      </c>
      <c r="C95" s="83">
        <v>6453</v>
      </c>
      <c r="D95" s="56">
        <f t="shared" si="13"/>
        <v>6.5645981688708037</v>
      </c>
      <c r="E95" s="57">
        <f t="shared" si="14"/>
        <v>483.00898203592811</v>
      </c>
    </row>
    <row r="96" spans="1:5" ht="15" customHeight="1">
      <c r="A96" s="93"/>
      <c r="B96" s="62" t="s">
        <v>71</v>
      </c>
      <c r="C96" s="83">
        <v>12312</v>
      </c>
      <c r="D96" s="56">
        <f t="shared" si="13"/>
        <v>12.524923702950153</v>
      </c>
      <c r="E96" s="57">
        <f t="shared" si="14"/>
        <v>921.55688622754485</v>
      </c>
    </row>
    <row r="97" spans="1:5" ht="15" customHeight="1" thickBot="1">
      <c r="A97" s="94"/>
      <c r="B97" s="78" t="s">
        <v>72</v>
      </c>
      <c r="C97" s="75">
        <v>9636</v>
      </c>
      <c r="D97" s="76">
        <f t="shared" si="13"/>
        <v>9.8026449643947107</v>
      </c>
      <c r="E97" s="77">
        <f t="shared" si="14"/>
        <v>721.2574850299402</v>
      </c>
    </row>
    <row r="98" spans="1:5" ht="15" customHeight="1">
      <c r="A98" s="92">
        <v>2020</v>
      </c>
      <c r="B98" s="50" t="s">
        <v>73</v>
      </c>
      <c r="C98" s="85">
        <v>7567</v>
      </c>
      <c r="D98" s="23">
        <f t="shared" si="13"/>
        <v>7.6978636826042726</v>
      </c>
      <c r="E98" s="24">
        <f t="shared" si="14"/>
        <v>566.39221556886218</v>
      </c>
    </row>
    <row r="99" spans="1:5" ht="15" customHeight="1">
      <c r="A99" s="93"/>
      <c r="B99" s="62" t="s">
        <v>11</v>
      </c>
      <c r="C99" s="13" t="s">
        <v>75</v>
      </c>
      <c r="D99" s="56" t="s">
        <v>75</v>
      </c>
      <c r="E99" s="57" t="s">
        <v>75</v>
      </c>
    </row>
    <row r="100" spans="1:5" ht="15" customHeight="1">
      <c r="A100" s="93"/>
      <c r="B100" s="62" t="s">
        <v>12</v>
      </c>
      <c r="C100" s="83" t="s">
        <v>75</v>
      </c>
      <c r="D100" s="56" t="s">
        <v>75</v>
      </c>
      <c r="E100" s="57" t="s">
        <v>75</v>
      </c>
    </row>
    <row r="101" spans="1:5" ht="15" customHeight="1">
      <c r="A101" s="93"/>
      <c r="B101" s="62" t="s">
        <v>13</v>
      </c>
      <c r="C101" s="83" t="s">
        <v>75</v>
      </c>
      <c r="D101" s="56" t="s">
        <v>75</v>
      </c>
      <c r="E101" s="57" t="s">
        <v>75</v>
      </c>
    </row>
    <row r="102" spans="1:5" ht="15" customHeight="1">
      <c r="A102" s="93"/>
      <c r="B102" s="62" t="s">
        <v>14</v>
      </c>
      <c r="C102" s="83" t="s">
        <v>75</v>
      </c>
      <c r="D102" s="56" t="s">
        <v>75</v>
      </c>
      <c r="E102" s="57" t="s">
        <v>75</v>
      </c>
    </row>
    <row r="103" spans="1:5" ht="15" customHeight="1">
      <c r="A103" s="93"/>
      <c r="B103" s="62" t="s">
        <v>15</v>
      </c>
      <c r="C103" s="83" t="s">
        <v>75</v>
      </c>
      <c r="D103" s="56" t="s">
        <v>75</v>
      </c>
      <c r="E103" s="57" t="s">
        <v>75</v>
      </c>
    </row>
    <row r="104" spans="1:5" ht="15" customHeight="1">
      <c r="A104" s="93"/>
      <c r="B104" s="62" t="s">
        <v>16</v>
      </c>
      <c r="C104" s="83" t="s">
        <v>75</v>
      </c>
      <c r="D104" s="56" t="s">
        <v>75</v>
      </c>
      <c r="E104" s="57" t="s">
        <v>75</v>
      </c>
    </row>
    <row r="105" spans="1:5" ht="15" customHeight="1">
      <c r="A105" s="93"/>
      <c r="B105" s="62" t="s">
        <v>17</v>
      </c>
      <c r="C105" s="83" t="s">
        <v>75</v>
      </c>
      <c r="D105" s="56" t="s">
        <v>75</v>
      </c>
      <c r="E105" s="57" t="s">
        <v>75</v>
      </c>
    </row>
    <row r="106" spans="1:5" ht="15" customHeight="1">
      <c r="A106" s="93"/>
      <c r="B106" s="62" t="s">
        <v>18</v>
      </c>
      <c r="C106" s="83" t="s">
        <v>75</v>
      </c>
      <c r="D106" s="56" t="s">
        <v>75</v>
      </c>
      <c r="E106" s="57" t="s">
        <v>75</v>
      </c>
    </row>
    <row r="107" spans="1:5" ht="15" customHeight="1">
      <c r="A107" s="93"/>
      <c r="B107" s="62" t="s">
        <v>39</v>
      </c>
      <c r="C107" s="83" t="s">
        <v>75</v>
      </c>
      <c r="D107" s="56" t="s">
        <v>75</v>
      </c>
      <c r="E107" s="57" t="s">
        <v>75</v>
      </c>
    </row>
    <row r="108" spans="1:5" ht="15" customHeight="1">
      <c r="A108" s="93"/>
      <c r="B108" s="62" t="s">
        <v>71</v>
      </c>
      <c r="C108" s="83" t="s">
        <v>75</v>
      </c>
      <c r="D108" s="56" t="s">
        <v>75</v>
      </c>
      <c r="E108" s="57" t="s">
        <v>75</v>
      </c>
    </row>
    <row r="109" spans="1:5" ht="15" customHeight="1" thickBot="1">
      <c r="A109" s="93"/>
      <c r="B109" s="78" t="s">
        <v>72</v>
      </c>
      <c r="C109" s="75" t="s">
        <v>75</v>
      </c>
      <c r="D109" s="76" t="s">
        <v>75</v>
      </c>
      <c r="E109" s="77" t="s">
        <v>75</v>
      </c>
    </row>
    <row r="110" spans="1:5" ht="15" customHeight="1">
      <c r="A110" s="92">
        <v>2021</v>
      </c>
      <c r="B110" s="62" t="s">
        <v>73</v>
      </c>
      <c r="C110" s="83" t="s">
        <v>75</v>
      </c>
      <c r="D110" s="56" t="s">
        <v>75</v>
      </c>
      <c r="E110" s="57" t="s">
        <v>75</v>
      </c>
    </row>
    <row r="111" spans="1:5" ht="15" customHeight="1">
      <c r="A111" s="93"/>
      <c r="B111" s="62" t="s">
        <v>11</v>
      </c>
      <c r="C111" s="83" t="s">
        <v>75</v>
      </c>
      <c r="D111" s="56" t="s">
        <v>75</v>
      </c>
      <c r="E111" s="57" t="s">
        <v>75</v>
      </c>
    </row>
    <row r="112" spans="1:5" ht="15" customHeight="1">
      <c r="A112" s="93"/>
      <c r="B112" s="62" t="s">
        <v>12</v>
      </c>
      <c r="C112" s="83" t="s">
        <v>75</v>
      </c>
      <c r="D112" s="56" t="s">
        <v>75</v>
      </c>
      <c r="E112" s="57" t="s">
        <v>75</v>
      </c>
    </row>
    <row r="113" spans="1:8" ht="15" customHeight="1">
      <c r="A113" s="93"/>
      <c r="B113" s="62" t="s">
        <v>13</v>
      </c>
      <c r="C113" s="83" t="s">
        <v>75</v>
      </c>
      <c r="D113" s="56" t="s">
        <v>75</v>
      </c>
      <c r="E113" s="57" t="s">
        <v>75</v>
      </c>
    </row>
    <row r="114" spans="1:8" ht="15" customHeight="1">
      <c r="A114" s="93"/>
      <c r="B114" s="62" t="s">
        <v>14</v>
      </c>
      <c r="C114" s="83" t="s">
        <v>75</v>
      </c>
      <c r="D114" s="56" t="s">
        <v>75</v>
      </c>
      <c r="E114" s="57" t="s">
        <v>75</v>
      </c>
    </row>
    <row r="115" spans="1:8" ht="15" customHeight="1">
      <c r="A115" s="93"/>
      <c r="B115" s="62" t="s">
        <v>15</v>
      </c>
      <c r="C115" s="83" t="s">
        <v>75</v>
      </c>
      <c r="D115" s="56" t="s">
        <v>75</v>
      </c>
      <c r="E115" s="57" t="s">
        <v>75</v>
      </c>
    </row>
    <row r="116" spans="1:8" ht="15" customHeight="1">
      <c r="A116" s="93"/>
      <c r="B116" s="62" t="s">
        <v>16</v>
      </c>
      <c r="C116" s="83" t="s">
        <v>75</v>
      </c>
      <c r="D116" s="56" t="s">
        <v>75</v>
      </c>
      <c r="E116" s="57" t="s">
        <v>75</v>
      </c>
    </row>
    <row r="117" spans="1:8" ht="15" customHeight="1">
      <c r="A117" s="93"/>
      <c r="B117" s="62" t="s">
        <v>17</v>
      </c>
      <c r="C117" s="83" t="s">
        <v>75</v>
      </c>
      <c r="D117" s="56" t="s">
        <v>75</v>
      </c>
      <c r="E117" s="57" t="s">
        <v>75</v>
      </c>
    </row>
    <row r="118" spans="1:8" ht="15" customHeight="1" thickBot="1">
      <c r="A118" s="94"/>
      <c r="B118" s="78" t="s">
        <v>18</v>
      </c>
      <c r="C118" s="75">
        <v>21631</v>
      </c>
      <c r="D118" s="76">
        <f t="shared" ref="D118" si="15">+C118/$B$119</f>
        <v>22.005086469989827</v>
      </c>
      <c r="E118" s="77">
        <f t="shared" ref="E118" si="16">+C118/$C$23*100</f>
        <v>1619.0868263473053</v>
      </c>
    </row>
    <row r="119" spans="1:8" ht="15" customHeight="1">
      <c r="A119" s="70" t="s">
        <v>76</v>
      </c>
      <c r="B119" s="15">
        <v>983</v>
      </c>
    </row>
    <row r="120" spans="1:8" ht="15" customHeight="1">
      <c r="A120" s="3"/>
      <c r="B120" s="18"/>
    </row>
    <row r="121" spans="1:8" ht="15" customHeight="1">
      <c r="A121" s="8" t="s">
        <v>25</v>
      </c>
    </row>
    <row r="122" spans="1:8" ht="15" customHeight="1">
      <c r="A122" s="6" t="s">
        <v>20</v>
      </c>
    </row>
    <row r="123" spans="1:8" ht="15" customHeight="1">
      <c r="A123" s="6" t="s">
        <v>21</v>
      </c>
    </row>
    <row r="124" spans="1:8" ht="15" customHeight="1"/>
    <row r="125" spans="1:8" ht="15" customHeight="1">
      <c r="A125" s="7" t="s">
        <v>22</v>
      </c>
    </row>
    <row r="126" spans="1:8" ht="15" customHeight="1">
      <c r="E126" s="49"/>
    </row>
    <row r="127" spans="1:8" ht="15" customHeight="1">
      <c r="A127" s="119" t="s">
        <v>79</v>
      </c>
    </row>
    <row r="128" spans="1:8" ht="15" customHeight="1">
      <c r="A128" s="120" t="s">
        <v>80</v>
      </c>
      <c r="B128" s="8"/>
      <c r="C128" s="67"/>
      <c r="D128" s="49"/>
      <c r="F128" s="8"/>
      <c r="G128" s="67"/>
      <c r="H128" s="67"/>
    </row>
    <row r="129" spans="2:8" ht="18.600000000000001">
      <c r="B129" s="8"/>
      <c r="C129" s="67"/>
      <c r="D129" s="49"/>
      <c r="F129" s="8"/>
      <c r="G129" s="67"/>
      <c r="H129" s="67"/>
    </row>
    <row r="130" spans="2:8" ht="18.600000000000001">
      <c r="D130" s="49"/>
      <c r="E130" s="49"/>
    </row>
    <row r="131" spans="2:8" ht="18.600000000000001">
      <c r="E131" s="49"/>
    </row>
  </sheetData>
  <mergeCells count="13">
    <mergeCell ref="C12:E12"/>
    <mergeCell ref="C13:E13"/>
    <mergeCell ref="A15:A25"/>
    <mergeCell ref="A26:A37"/>
    <mergeCell ref="A50:A61"/>
    <mergeCell ref="A38:A49"/>
    <mergeCell ref="A12:A14"/>
    <mergeCell ref="B12:B14"/>
    <mergeCell ref="A86:A97"/>
    <mergeCell ref="A98:A109"/>
    <mergeCell ref="A74:A85"/>
    <mergeCell ref="A62:A73"/>
    <mergeCell ref="A110:A118"/>
  </mergeCells>
  <hyperlinks>
    <hyperlink ref="A125" location="Índice!A1" display="Volver al Índice" xr:uid="{00000000-0004-0000-0900-000000000000}"/>
    <hyperlink ref="A128" r:id="rId1" xr:uid="{B28975FB-9B91-4717-95D2-EE5A6B228D30}"/>
  </hyperlinks>
  <pageMargins left="0.7" right="0.7" top="0.75" bottom="0.75" header="0.3" footer="0.3"/>
  <pageSetup orientation="portrait" verticalDpi="300"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11"/>
  <dimension ref="A1:I136"/>
  <sheetViews>
    <sheetView showGridLines="0" zoomScale="80" zoomScaleNormal="80" workbookViewId="0"/>
  </sheetViews>
  <sheetFormatPr baseColWidth="10" defaultColWidth="22.6640625" defaultRowHeight="13.2"/>
  <cols>
    <col min="1" max="1" width="27.6640625" customWidth="1"/>
    <col min="3" max="5" width="30.6640625" customWidth="1"/>
  </cols>
  <sheetData>
    <row r="1" spans="1:5" ht="14.4">
      <c r="A1" s="2" t="s">
        <v>0</v>
      </c>
      <c r="B1" s="3"/>
      <c r="C1" s="3"/>
    </row>
    <row r="2" spans="1:5" ht="14.4">
      <c r="A2" s="2" t="s">
        <v>1</v>
      </c>
      <c r="B2" s="3"/>
      <c r="C2" s="3"/>
    </row>
    <row r="3" spans="1:5" ht="14.4">
      <c r="A3" s="2" t="s">
        <v>2</v>
      </c>
      <c r="B3" s="3"/>
      <c r="C3" s="3"/>
    </row>
    <row r="4" spans="1:5" ht="14.4">
      <c r="A4" s="2" t="s">
        <v>3</v>
      </c>
      <c r="B4" s="3" t="s">
        <v>19</v>
      </c>
      <c r="C4" s="3"/>
    </row>
    <row r="5" spans="1:5" ht="14.4">
      <c r="A5" s="2" t="s">
        <v>4</v>
      </c>
      <c r="B5" s="3" t="s">
        <v>35</v>
      </c>
      <c r="C5" s="3"/>
    </row>
    <row r="6" spans="1:5" ht="14.4">
      <c r="A6" s="2" t="s">
        <v>5</v>
      </c>
      <c r="B6" s="3" t="s">
        <v>49</v>
      </c>
      <c r="C6" s="3"/>
    </row>
    <row r="7" spans="1:5" ht="14.4">
      <c r="A7" s="2" t="s">
        <v>6</v>
      </c>
      <c r="B7" s="3" t="s">
        <v>23</v>
      </c>
      <c r="C7" s="3"/>
    </row>
    <row r="8" spans="1:5" ht="14.4">
      <c r="A8" s="2" t="s">
        <v>7</v>
      </c>
      <c r="B8" s="4" t="str">
        <f>+'BA-BAHIA BLANCA'!B8</f>
        <v>septiembre 2021</v>
      </c>
      <c r="C8" s="3"/>
    </row>
    <row r="9" spans="1:5" ht="14.4">
      <c r="A9" s="2" t="s">
        <v>8</v>
      </c>
      <c r="B9" s="5" t="str">
        <f>+'BA-BAHIA BLANCA'!B9</f>
        <v>septiembre 2021</v>
      </c>
      <c r="C9" s="3"/>
    </row>
    <row r="10" spans="1:5" ht="14.4">
      <c r="A10" s="3"/>
      <c r="B10" s="3"/>
      <c r="C10" s="3"/>
    </row>
    <row r="11" spans="1:5" ht="15" thickBot="1">
      <c r="A11" s="3"/>
      <c r="B11" s="3"/>
      <c r="C11" s="3"/>
    </row>
    <row r="12" spans="1:5" ht="15" thickBot="1">
      <c r="A12" s="104" t="s">
        <v>9</v>
      </c>
      <c r="B12" s="116" t="s">
        <v>10</v>
      </c>
      <c r="C12" s="98" t="s">
        <v>70</v>
      </c>
      <c r="D12" s="99"/>
      <c r="E12" s="100"/>
    </row>
    <row r="13" spans="1:5" ht="14.4">
      <c r="A13" s="105"/>
      <c r="B13" s="117"/>
      <c r="C13" s="113" t="s">
        <v>24</v>
      </c>
      <c r="D13" s="114"/>
      <c r="E13" s="115"/>
    </row>
    <row r="14" spans="1:5" ht="15" thickBot="1">
      <c r="A14" s="106"/>
      <c r="B14" s="118"/>
      <c r="C14" s="19" t="s">
        <v>53</v>
      </c>
      <c r="D14" s="34" t="s">
        <v>54</v>
      </c>
      <c r="E14" s="9" t="s">
        <v>68</v>
      </c>
    </row>
    <row r="15" spans="1:5" ht="15" customHeight="1">
      <c r="A15" s="101">
        <v>2013</v>
      </c>
      <c r="B15" s="31" t="s">
        <v>11</v>
      </c>
      <c r="C15" s="29">
        <v>405</v>
      </c>
      <c r="D15" s="23">
        <f t="shared" ref="D15:D52" si="0">+C15/$B$119</f>
        <v>1.3410596026490067</v>
      </c>
      <c r="E15" s="24">
        <f>+C15/$C$23*100</f>
        <v>84.551148225469731</v>
      </c>
    </row>
    <row r="16" spans="1:5" ht="15" customHeight="1">
      <c r="A16" s="102"/>
      <c r="B16" s="32" t="s">
        <v>12</v>
      </c>
      <c r="C16" s="30">
        <v>405</v>
      </c>
      <c r="D16" s="21">
        <f t="shared" si="0"/>
        <v>1.3410596026490067</v>
      </c>
      <c r="E16" s="25">
        <f t="shared" ref="E16:E28" si="1">+C16/$C$23*100</f>
        <v>84.551148225469731</v>
      </c>
    </row>
    <row r="17" spans="1:7" ht="15" customHeight="1">
      <c r="A17" s="102"/>
      <c r="B17" s="32" t="s">
        <v>13</v>
      </c>
      <c r="C17" s="30">
        <v>322</v>
      </c>
      <c r="D17" s="21">
        <f t="shared" si="0"/>
        <v>1.0662251655629138</v>
      </c>
      <c r="E17" s="25">
        <f t="shared" si="1"/>
        <v>67.223382045929014</v>
      </c>
    </row>
    <row r="18" spans="1:7" ht="15" customHeight="1">
      <c r="A18" s="102"/>
      <c r="B18" s="32" t="s">
        <v>14</v>
      </c>
      <c r="C18" s="30">
        <v>439</v>
      </c>
      <c r="D18" s="21">
        <f t="shared" si="0"/>
        <v>1.4536423841059603</v>
      </c>
      <c r="E18" s="25">
        <f t="shared" si="1"/>
        <v>91.649269311064714</v>
      </c>
    </row>
    <row r="19" spans="1:7" ht="15" customHeight="1">
      <c r="A19" s="102"/>
      <c r="B19" s="32" t="s">
        <v>15</v>
      </c>
      <c r="C19" s="30">
        <v>479</v>
      </c>
      <c r="D19" s="21">
        <f t="shared" si="0"/>
        <v>1.5860927152317881</v>
      </c>
      <c r="E19" s="25">
        <f t="shared" si="1"/>
        <v>100</v>
      </c>
    </row>
    <row r="20" spans="1:7" ht="15" customHeight="1">
      <c r="A20" s="102"/>
      <c r="B20" s="32" t="s">
        <v>16</v>
      </c>
      <c r="C20" s="30">
        <v>479</v>
      </c>
      <c r="D20" s="21">
        <f t="shared" si="0"/>
        <v>1.5860927152317881</v>
      </c>
      <c r="E20" s="25">
        <f t="shared" si="1"/>
        <v>100</v>
      </c>
    </row>
    <row r="21" spans="1:7" ht="15" customHeight="1">
      <c r="A21" s="102"/>
      <c r="B21" s="32" t="s">
        <v>17</v>
      </c>
      <c r="C21" s="30">
        <v>479</v>
      </c>
      <c r="D21" s="21">
        <f t="shared" si="0"/>
        <v>1.5860927152317881</v>
      </c>
      <c r="E21" s="25">
        <f t="shared" si="1"/>
        <v>100</v>
      </c>
    </row>
    <row r="22" spans="1:7" ht="15" customHeight="1">
      <c r="A22" s="102"/>
      <c r="B22" s="32" t="s">
        <v>18</v>
      </c>
      <c r="C22" s="30">
        <v>479</v>
      </c>
      <c r="D22" s="21">
        <f t="shared" si="0"/>
        <v>1.5860927152317881</v>
      </c>
      <c r="E22" s="25">
        <f t="shared" si="1"/>
        <v>100</v>
      </c>
    </row>
    <row r="23" spans="1:7" ht="15" customHeight="1">
      <c r="A23" s="102"/>
      <c r="B23" s="32" t="s">
        <v>39</v>
      </c>
      <c r="C23" s="30">
        <v>479</v>
      </c>
      <c r="D23" s="21">
        <f t="shared" si="0"/>
        <v>1.5860927152317881</v>
      </c>
      <c r="E23" s="25">
        <f t="shared" si="1"/>
        <v>100</v>
      </c>
    </row>
    <row r="24" spans="1:7" ht="15" customHeight="1">
      <c r="A24" s="102"/>
      <c r="B24" s="32" t="s">
        <v>71</v>
      </c>
      <c r="C24" s="30">
        <v>479</v>
      </c>
      <c r="D24" s="21">
        <f t="shared" si="0"/>
        <v>1.5860927152317881</v>
      </c>
      <c r="E24" s="25">
        <f t="shared" si="1"/>
        <v>100</v>
      </c>
    </row>
    <row r="25" spans="1:7" ht="15" customHeight="1" thickBot="1">
      <c r="A25" s="103"/>
      <c r="B25" s="33" t="s">
        <v>72</v>
      </c>
      <c r="C25" s="37">
        <v>479</v>
      </c>
      <c r="D25" s="22">
        <f t="shared" si="0"/>
        <v>1.5860927152317881</v>
      </c>
      <c r="E25" s="26">
        <f t="shared" si="1"/>
        <v>100</v>
      </c>
    </row>
    <row r="26" spans="1:7" ht="15" customHeight="1">
      <c r="A26" s="101">
        <v>2014</v>
      </c>
      <c r="B26" s="50" t="s">
        <v>73</v>
      </c>
      <c r="C26" s="20">
        <v>517</v>
      </c>
      <c r="D26" s="23">
        <f t="shared" si="0"/>
        <v>1.7119205298013245</v>
      </c>
      <c r="E26" s="24">
        <f t="shared" si="1"/>
        <v>107.93319415448852</v>
      </c>
    </row>
    <row r="27" spans="1:7" ht="15" customHeight="1">
      <c r="A27" s="102"/>
      <c r="B27" s="51" t="s">
        <v>11</v>
      </c>
      <c r="C27" s="35">
        <v>616</v>
      </c>
      <c r="D27" s="21">
        <f t="shared" si="0"/>
        <v>2.0397350993377485</v>
      </c>
      <c r="E27" s="25">
        <f t="shared" si="1"/>
        <v>128.60125260960334</v>
      </c>
    </row>
    <row r="28" spans="1:7" ht="15" customHeight="1">
      <c r="A28" s="102"/>
      <c r="B28" s="51" t="s">
        <v>12</v>
      </c>
      <c r="C28" s="35">
        <v>616.66666666666663</v>
      </c>
      <c r="D28" s="21">
        <f t="shared" si="0"/>
        <v>2.0419426048565121</v>
      </c>
      <c r="E28" s="25">
        <f t="shared" si="1"/>
        <v>128.74043145441891</v>
      </c>
    </row>
    <row r="29" spans="1:7" ht="15" customHeight="1">
      <c r="A29" s="102"/>
      <c r="B29" s="52" t="s">
        <v>13</v>
      </c>
      <c r="C29" s="43">
        <v>639.75</v>
      </c>
      <c r="D29" s="41">
        <f t="shared" si="0"/>
        <v>2.1183774834437088</v>
      </c>
      <c r="E29" s="42">
        <f t="shared" ref="E29:E36" si="2">+C29/$C$23*100</f>
        <v>133.55949895615865</v>
      </c>
    </row>
    <row r="30" spans="1:7" ht="15" customHeight="1">
      <c r="A30" s="102"/>
      <c r="B30" s="52" t="s">
        <v>14</v>
      </c>
      <c r="C30" s="43">
        <v>814</v>
      </c>
      <c r="D30" s="41">
        <f t="shared" si="0"/>
        <v>2.6953642384105962</v>
      </c>
      <c r="E30" s="42">
        <f t="shared" si="2"/>
        <v>169.93736951983297</v>
      </c>
      <c r="G30" s="48"/>
    </row>
    <row r="31" spans="1:7" ht="15" customHeight="1">
      <c r="A31" s="102"/>
      <c r="B31" s="52" t="s">
        <v>15</v>
      </c>
      <c r="C31" s="43">
        <v>740.5</v>
      </c>
      <c r="D31" s="41">
        <f t="shared" si="0"/>
        <v>2.4519867549668874</v>
      </c>
      <c r="E31" s="42">
        <f t="shared" si="2"/>
        <v>154.5929018789144</v>
      </c>
      <c r="G31" s="48"/>
    </row>
    <row r="32" spans="1:7" ht="15" customHeight="1">
      <c r="A32" s="102"/>
      <c r="B32" s="52" t="s">
        <v>16</v>
      </c>
      <c r="C32" s="43">
        <f>+(626+728)/2</f>
        <v>677</v>
      </c>
      <c r="D32" s="41">
        <f t="shared" si="0"/>
        <v>2.2417218543046356</v>
      </c>
      <c r="E32" s="42">
        <f t="shared" si="2"/>
        <v>141.33611691022963</v>
      </c>
    </row>
    <row r="33" spans="1:9" ht="15" customHeight="1">
      <c r="A33" s="102"/>
      <c r="B33" s="52" t="s">
        <v>17</v>
      </c>
      <c r="C33" s="43">
        <v>718</v>
      </c>
      <c r="D33" s="41">
        <f t="shared" si="0"/>
        <v>2.3774834437086092</v>
      </c>
      <c r="E33" s="42">
        <f t="shared" si="2"/>
        <v>149.89561586638831</v>
      </c>
    </row>
    <row r="34" spans="1:9" ht="15" customHeight="1">
      <c r="A34" s="102"/>
      <c r="B34" s="52" t="s">
        <v>18</v>
      </c>
      <c r="C34" s="43">
        <v>759</v>
      </c>
      <c r="D34" s="41">
        <f t="shared" si="0"/>
        <v>2.5132450331125828</v>
      </c>
      <c r="E34" s="42">
        <f t="shared" si="2"/>
        <v>158.45511482254696</v>
      </c>
    </row>
    <row r="35" spans="1:9" ht="15" customHeight="1">
      <c r="A35" s="102"/>
      <c r="B35" s="52" t="s">
        <v>39</v>
      </c>
      <c r="C35" s="43">
        <v>763</v>
      </c>
      <c r="D35" s="41">
        <f t="shared" si="0"/>
        <v>2.5264900662251657</v>
      </c>
      <c r="E35" s="42">
        <f t="shared" si="2"/>
        <v>159.2901878914405</v>
      </c>
    </row>
    <row r="36" spans="1:9" ht="15" customHeight="1">
      <c r="A36" s="102"/>
      <c r="B36" s="52" t="s">
        <v>71</v>
      </c>
      <c r="C36" s="43">
        <v>880.5</v>
      </c>
      <c r="D36" s="41">
        <f t="shared" si="0"/>
        <v>2.9155629139072849</v>
      </c>
      <c r="E36" s="42">
        <f t="shared" si="2"/>
        <v>183.8204592901879</v>
      </c>
    </row>
    <row r="37" spans="1:9" ht="15" customHeight="1" thickBot="1">
      <c r="A37" s="103"/>
      <c r="B37" s="53" t="s">
        <v>72</v>
      </c>
      <c r="C37" s="36">
        <v>633</v>
      </c>
      <c r="D37" s="22">
        <f t="shared" si="0"/>
        <v>2.0960264900662251</v>
      </c>
      <c r="E37" s="26">
        <f t="shared" ref="E37:E42" si="3">+C37/$C$23*100</f>
        <v>132.15031315240086</v>
      </c>
    </row>
    <row r="38" spans="1:9" ht="15" customHeight="1">
      <c r="A38" s="92">
        <v>2015</v>
      </c>
      <c r="B38" s="50" t="s">
        <v>73</v>
      </c>
      <c r="C38" s="20">
        <v>989</v>
      </c>
      <c r="D38" s="23">
        <f t="shared" si="0"/>
        <v>3.2748344370860929</v>
      </c>
      <c r="E38" s="24">
        <f t="shared" si="3"/>
        <v>206.47181628392482</v>
      </c>
    </row>
    <row r="39" spans="1:9" ht="15" customHeight="1">
      <c r="A39" s="93"/>
      <c r="B39" s="52" t="s">
        <v>11</v>
      </c>
      <c r="C39" s="43">
        <v>1063</v>
      </c>
      <c r="D39" s="41">
        <f t="shared" si="0"/>
        <v>3.5198675496688741</v>
      </c>
      <c r="E39" s="42">
        <f t="shared" si="3"/>
        <v>221.92066805845511</v>
      </c>
    </row>
    <row r="40" spans="1:9" ht="15" customHeight="1">
      <c r="A40" s="93"/>
      <c r="B40" s="51" t="s">
        <v>12</v>
      </c>
      <c r="C40" s="35">
        <v>1028</v>
      </c>
      <c r="D40" s="21">
        <f t="shared" si="0"/>
        <v>3.4039735099337749</v>
      </c>
      <c r="E40" s="25">
        <f t="shared" si="3"/>
        <v>214.61377870563675</v>
      </c>
    </row>
    <row r="41" spans="1:9" ht="15" customHeight="1">
      <c r="A41" s="93"/>
      <c r="B41" s="51" t="s">
        <v>13</v>
      </c>
      <c r="C41" s="35">
        <v>1028</v>
      </c>
      <c r="D41" s="21">
        <f t="shared" si="0"/>
        <v>3.4039735099337749</v>
      </c>
      <c r="E41" s="25">
        <f t="shared" si="3"/>
        <v>214.61377870563675</v>
      </c>
      <c r="G41" s="54"/>
    </row>
    <row r="42" spans="1:9" ht="15" customHeight="1">
      <c r="A42" s="93"/>
      <c r="B42" s="51" t="s">
        <v>14</v>
      </c>
      <c r="C42" s="35">
        <v>862</v>
      </c>
      <c r="D42" s="21">
        <f t="shared" si="0"/>
        <v>2.8543046357615895</v>
      </c>
      <c r="E42" s="25">
        <f t="shared" si="3"/>
        <v>179.95824634655534</v>
      </c>
      <c r="G42" s="49"/>
    </row>
    <row r="43" spans="1:9" ht="15" customHeight="1">
      <c r="A43" s="93"/>
      <c r="B43" s="51" t="s">
        <v>15</v>
      </c>
      <c r="C43" s="35">
        <v>965</v>
      </c>
      <c r="D43" s="21">
        <f t="shared" si="0"/>
        <v>3.1953642384105962</v>
      </c>
      <c r="E43" s="25">
        <f t="shared" ref="E43:E52" si="4">+C43/$C$23*100</f>
        <v>201.46137787056367</v>
      </c>
    </row>
    <row r="44" spans="1:9" ht="15" customHeight="1">
      <c r="A44" s="93"/>
      <c r="B44" s="51" t="s">
        <v>16</v>
      </c>
      <c r="C44" s="35">
        <v>970</v>
      </c>
      <c r="D44" s="21">
        <f t="shared" si="0"/>
        <v>3.2119205298013247</v>
      </c>
      <c r="E44" s="25">
        <f t="shared" si="4"/>
        <v>202.50521920668058</v>
      </c>
    </row>
    <row r="45" spans="1:9" ht="15" customHeight="1">
      <c r="A45" s="93"/>
      <c r="B45" s="51" t="s">
        <v>17</v>
      </c>
      <c r="C45" s="35">
        <v>1098</v>
      </c>
      <c r="D45" s="21">
        <f t="shared" si="0"/>
        <v>3.6357615894039736</v>
      </c>
      <c r="E45" s="25">
        <f t="shared" si="4"/>
        <v>229.22755741127347</v>
      </c>
    </row>
    <row r="46" spans="1:9" ht="15" customHeight="1">
      <c r="A46" s="93"/>
      <c r="B46" s="62" t="s">
        <v>18</v>
      </c>
      <c r="C46" s="55">
        <v>940</v>
      </c>
      <c r="D46" s="56">
        <f t="shared" si="0"/>
        <v>3.1125827814569536</v>
      </c>
      <c r="E46" s="57">
        <f t="shared" si="4"/>
        <v>196.24217118997913</v>
      </c>
      <c r="G46" s="49"/>
      <c r="I46" s="49"/>
    </row>
    <row r="47" spans="1:9" ht="15" customHeight="1">
      <c r="A47" s="93"/>
      <c r="B47" s="51" t="s">
        <v>39</v>
      </c>
      <c r="C47" s="60">
        <v>1020</v>
      </c>
      <c r="D47" s="21">
        <f t="shared" si="0"/>
        <v>3.3774834437086092</v>
      </c>
      <c r="E47" s="25">
        <f t="shared" si="4"/>
        <v>212.94363256784968</v>
      </c>
    </row>
    <row r="48" spans="1:9" ht="15" customHeight="1">
      <c r="A48" s="93"/>
      <c r="B48" s="51" t="s">
        <v>71</v>
      </c>
      <c r="C48" s="60">
        <v>1070</v>
      </c>
      <c r="D48" s="21">
        <f t="shared" si="0"/>
        <v>3.5430463576158941</v>
      </c>
      <c r="E48" s="25">
        <f t="shared" si="4"/>
        <v>223.38204592901877</v>
      </c>
    </row>
    <row r="49" spans="1:9" ht="15" customHeight="1" thickBot="1">
      <c r="A49" s="93"/>
      <c r="B49" s="53" t="s">
        <v>72</v>
      </c>
      <c r="C49" s="65">
        <v>1047</v>
      </c>
      <c r="D49" s="22">
        <f t="shared" si="0"/>
        <v>3.4668874172185431</v>
      </c>
      <c r="E49" s="26">
        <f t="shared" si="4"/>
        <v>218.58037578288099</v>
      </c>
      <c r="I49" s="49"/>
    </row>
    <row r="50" spans="1:9" ht="15" customHeight="1">
      <c r="A50" s="101">
        <v>2016</v>
      </c>
      <c r="B50" s="50" t="s">
        <v>73</v>
      </c>
      <c r="C50" s="71">
        <v>3601</v>
      </c>
      <c r="D50" s="23">
        <f t="shared" si="0"/>
        <v>11.923841059602649</v>
      </c>
      <c r="E50" s="24">
        <f t="shared" si="4"/>
        <v>751.77453027139882</v>
      </c>
    </row>
    <row r="51" spans="1:9" ht="15" customHeight="1">
      <c r="A51" s="102"/>
      <c r="B51" s="51" t="s">
        <v>11</v>
      </c>
      <c r="C51" s="60">
        <v>1197</v>
      </c>
      <c r="D51" s="21">
        <f t="shared" si="0"/>
        <v>3.9635761589403975</v>
      </c>
      <c r="E51" s="25">
        <f t="shared" si="4"/>
        <v>249.89561586638831</v>
      </c>
    </row>
    <row r="52" spans="1:9" ht="15" customHeight="1">
      <c r="A52" s="102"/>
      <c r="B52" s="51" t="s">
        <v>12</v>
      </c>
      <c r="C52" s="60">
        <v>1197</v>
      </c>
      <c r="D52" s="21">
        <f t="shared" si="0"/>
        <v>3.9635761589403975</v>
      </c>
      <c r="E52" s="25">
        <f t="shared" si="4"/>
        <v>249.89561586638831</v>
      </c>
    </row>
    <row r="53" spans="1:9" ht="15" customHeight="1">
      <c r="A53" s="102"/>
      <c r="B53" s="51" t="s">
        <v>13</v>
      </c>
      <c r="C53" s="60">
        <v>1452</v>
      </c>
      <c r="D53" s="21">
        <f t="shared" ref="D53:D58" si="5">+C53/$B$119</f>
        <v>4.8079470198675498</v>
      </c>
      <c r="E53" s="25">
        <f t="shared" ref="E53:E58" si="6">+C53/$C$23*100</f>
        <v>303.13152400835077</v>
      </c>
    </row>
    <row r="54" spans="1:9" ht="15" customHeight="1">
      <c r="A54" s="102"/>
      <c r="B54" s="51" t="s">
        <v>14</v>
      </c>
      <c r="C54" s="60">
        <v>1311</v>
      </c>
      <c r="D54" s="21">
        <f t="shared" si="5"/>
        <v>4.3410596026490067</v>
      </c>
      <c r="E54" s="25">
        <f t="shared" si="6"/>
        <v>273.69519832985384</v>
      </c>
    </row>
    <row r="55" spans="1:9" ht="15" customHeight="1">
      <c r="A55" s="102"/>
      <c r="B55" s="51" t="s">
        <v>15</v>
      </c>
      <c r="C55" s="60">
        <v>1452</v>
      </c>
      <c r="D55" s="21">
        <f t="shared" si="5"/>
        <v>4.8079470198675498</v>
      </c>
      <c r="E55" s="25">
        <f t="shared" si="6"/>
        <v>303.13152400835077</v>
      </c>
    </row>
    <row r="56" spans="1:9" ht="15" customHeight="1">
      <c r="A56" s="102"/>
      <c r="B56" s="51" t="s">
        <v>16</v>
      </c>
      <c r="C56" s="60">
        <v>1311</v>
      </c>
      <c r="D56" s="21">
        <f t="shared" si="5"/>
        <v>4.3410596026490067</v>
      </c>
      <c r="E56" s="25">
        <f t="shared" si="6"/>
        <v>273.69519832985384</v>
      </c>
    </row>
    <row r="57" spans="1:9" ht="15" customHeight="1">
      <c r="A57" s="102"/>
      <c r="B57" s="51" t="s">
        <v>17</v>
      </c>
      <c r="C57" s="60">
        <v>1640</v>
      </c>
      <c r="D57" s="21">
        <f t="shared" si="5"/>
        <v>5.4304635761589406</v>
      </c>
      <c r="E57" s="25">
        <f t="shared" si="6"/>
        <v>342.37995824634658</v>
      </c>
    </row>
    <row r="58" spans="1:9" ht="15" customHeight="1">
      <c r="A58" s="102"/>
      <c r="B58" s="51" t="s">
        <v>18</v>
      </c>
      <c r="C58" s="60">
        <v>1409</v>
      </c>
      <c r="D58" s="21">
        <f t="shared" si="5"/>
        <v>4.6655629139072845</v>
      </c>
      <c r="E58" s="25">
        <f t="shared" si="6"/>
        <v>294.15448851774528</v>
      </c>
    </row>
    <row r="59" spans="1:9" ht="15" customHeight="1">
      <c r="A59" s="102"/>
      <c r="B59" s="51" t="s">
        <v>39</v>
      </c>
      <c r="C59" s="60">
        <v>1633</v>
      </c>
      <c r="D59" s="21">
        <f t="shared" ref="D59" si="7">+C59/$B$119</f>
        <v>5.4072847682119205</v>
      </c>
      <c r="E59" s="25">
        <f t="shared" ref="E59" si="8">+C59/$C$23*100</f>
        <v>340.91858037578288</v>
      </c>
    </row>
    <row r="60" spans="1:9" ht="15" customHeight="1">
      <c r="A60" s="102"/>
      <c r="B60" s="51" t="s">
        <v>71</v>
      </c>
      <c r="C60" s="60">
        <v>1555</v>
      </c>
      <c r="D60" s="21">
        <f t="shared" ref="D60" si="9">+C60/$B$119</f>
        <v>5.1490066225165565</v>
      </c>
      <c r="E60" s="25">
        <f t="shared" ref="E60" si="10">+C60/$C$23*100</f>
        <v>324.63465553235903</v>
      </c>
    </row>
    <row r="61" spans="1:9" ht="15" customHeight="1" thickBot="1">
      <c r="A61" s="102"/>
      <c r="B61" s="53" t="s">
        <v>72</v>
      </c>
      <c r="C61" s="65">
        <v>1476</v>
      </c>
      <c r="D61" s="22">
        <f t="shared" ref="D61" si="11">+C61/$B$119</f>
        <v>4.887417218543046</v>
      </c>
      <c r="E61" s="26">
        <f t="shared" ref="E61" si="12">+C61/$C$23*100</f>
        <v>308.14196242171187</v>
      </c>
    </row>
    <row r="62" spans="1:9" ht="15" customHeight="1">
      <c r="A62" s="92">
        <v>2017</v>
      </c>
      <c r="B62" s="50" t="s">
        <v>73</v>
      </c>
      <c r="C62" s="84">
        <v>1534</v>
      </c>
      <c r="D62" s="56">
        <f t="shared" ref="D62" si="13">+C62/$B$119</f>
        <v>5.0794701986754971</v>
      </c>
      <c r="E62" s="57">
        <f t="shared" ref="E62" si="14">+C62/$C$23*100</f>
        <v>320.25052192066806</v>
      </c>
    </row>
    <row r="63" spans="1:9" ht="15" customHeight="1">
      <c r="A63" s="93"/>
      <c r="B63" s="62" t="s">
        <v>11</v>
      </c>
      <c r="C63" s="84">
        <v>2016</v>
      </c>
      <c r="D63" s="56">
        <f t="shared" ref="D63:D98" si="15">+C63/$B$119</f>
        <v>6.6754966887417222</v>
      </c>
      <c r="E63" s="57">
        <f t="shared" ref="E63:E98" si="16">+C63/$C$23*100</f>
        <v>420.87682672233819</v>
      </c>
    </row>
    <row r="64" spans="1:9" ht="15" customHeight="1">
      <c r="A64" s="93"/>
      <c r="B64" s="62" t="s">
        <v>12</v>
      </c>
      <c r="C64" s="84">
        <v>1682</v>
      </c>
      <c r="D64" s="56">
        <f t="shared" si="15"/>
        <v>5.5695364238410594</v>
      </c>
      <c r="E64" s="57">
        <f t="shared" si="16"/>
        <v>351.14822546972857</v>
      </c>
    </row>
    <row r="65" spans="1:5" ht="15" customHeight="1">
      <c r="A65" s="93"/>
      <c r="B65" s="62" t="s">
        <v>13</v>
      </c>
      <c r="C65" s="84">
        <v>2054</v>
      </c>
      <c r="D65" s="56">
        <f t="shared" si="15"/>
        <v>6.8013245033112586</v>
      </c>
      <c r="E65" s="57">
        <f t="shared" si="16"/>
        <v>428.81002087682674</v>
      </c>
    </row>
    <row r="66" spans="1:5" ht="15" customHeight="1">
      <c r="A66" s="93"/>
      <c r="B66" s="62" t="s">
        <v>14</v>
      </c>
      <c r="C66" s="84">
        <v>1682</v>
      </c>
      <c r="D66" s="56">
        <f t="shared" si="15"/>
        <v>5.5695364238410594</v>
      </c>
      <c r="E66" s="57">
        <f t="shared" si="16"/>
        <v>351.14822546972857</v>
      </c>
    </row>
    <row r="67" spans="1:5" ht="15" customHeight="1">
      <c r="A67" s="93"/>
      <c r="B67" s="62" t="s">
        <v>15</v>
      </c>
      <c r="C67" s="84">
        <v>1682</v>
      </c>
      <c r="D67" s="56">
        <f t="shared" si="15"/>
        <v>5.5695364238410594</v>
      </c>
      <c r="E67" s="57">
        <f t="shared" si="16"/>
        <v>351.14822546972857</v>
      </c>
    </row>
    <row r="68" spans="1:5" ht="15" customHeight="1">
      <c r="A68" s="93"/>
      <c r="B68" s="62" t="s">
        <v>16</v>
      </c>
      <c r="C68" s="84">
        <v>2340</v>
      </c>
      <c r="D68" s="56">
        <f t="shared" si="15"/>
        <v>7.7483443708609272</v>
      </c>
      <c r="E68" s="57">
        <f t="shared" si="16"/>
        <v>488.51774530271399</v>
      </c>
    </row>
    <row r="69" spans="1:5" ht="15" customHeight="1">
      <c r="A69" s="93"/>
      <c r="B69" s="62" t="s">
        <v>17</v>
      </c>
      <c r="C69" s="84">
        <v>2054</v>
      </c>
      <c r="D69" s="56">
        <f t="shared" si="15"/>
        <v>6.8013245033112586</v>
      </c>
      <c r="E69" s="57">
        <f t="shared" si="16"/>
        <v>428.81002087682674</v>
      </c>
    </row>
    <row r="70" spans="1:5" ht="15" customHeight="1">
      <c r="A70" s="93"/>
      <c r="B70" s="62" t="s">
        <v>18</v>
      </c>
      <c r="C70" s="84">
        <v>1690</v>
      </c>
      <c r="D70" s="56">
        <f t="shared" si="15"/>
        <v>5.5960264900662251</v>
      </c>
      <c r="E70" s="57">
        <f t="shared" si="16"/>
        <v>352.8183716075157</v>
      </c>
    </row>
    <row r="71" spans="1:5" ht="15" customHeight="1">
      <c r="A71" s="93"/>
      <c r="B71" s="62" t="s">
        <v>39</v>
      </c>
      <c r="C71" s="84">
        <v>2102</v>
      </c>
      <c r="D71" s="56">
        <f t="shared" si="15"/>
        <v>6.9602649006622519</v>
      </c>
      <c r="E71" s="57">
        <f t="shared" si="16"/>
        <v>438.830897703549</v>
      </c>
    </row>
    <row r="72" spans="1:5" ht="15" customHeight="1">
      <c r="A72" s="93"/>
      <c r="B72" s="62" t="s">
        <v>71</v>
      </c>
      <c r="C72" s="84">
        <v>1088</v>
      </c>
      <c r="D72" s="56">
        <f t="shared" si="15"/>
        <v>3.6026490066225167</v>
      </c>
      <c r="E72" s="57">
        <f t="shared" si="16"/>
        <v>227.13987473903967</v>
      </c>
    </row>
    <row r="73" spans="1:5" ht="15" customHeight="1" thickBot="1">
      <c r="A73" s="93"/>
      <c r="B73" s="78" t="s">
        <v>72</v>
      </c>
      <c r="C73" s="88">
        <v>1584</v>
      </c>
      <c r="D73" s="22">
        <f t="shared" si="15"/>
        <v>5.2450331125827816</v>
      </c>
      <c r="E73" s="26">
        <f t="shared" si="16"/>
        <v>330.68893528183719</v>
      </c>
    </row>
    <row r="74" spans="1:5" ht="15" customHeight="1">
      <c r="A74" s="92">
        <v>2018</v>
      </c>
      <c r="B74" s="50" t="s">
        <v>73</v>
      </c>
      <c r="C74" s="71">
        <v>1048</v>
      </c>
      <c r="D74" s="23">
        <f t="shared" si="15"/>
        <v>3.4701986754966887</v>
      </c>
      <c r="E74" s="24">
        <f t="shared" si="16"/>
        <v>218.78914405010437</v>
      </c>
    </row>
    <row r="75" spans="1:5" ht="15" customHeight="1">
      <c r="A75" s="93"/>
      <c r="B75" s="62" t="s">
        <v>11</v>
      </c>
      <c r="C75" s="84">
        <v>1601</v>
      </c>
      <c r="D75" s="56">
        <f t="shared" si="15"/>
        <v>5.3013245033112586</v>
      </c>
      <c r="E75" s="57">
        <f t="shared" si="16"/>
        <v>334.23799582463465</v>
      </c>
    </row>
    <row r="76" spans="1:5" ht="15" customHeight="1">
      <c r="A76" s="93"/>
      <c r="B76" s="62" t="s">
        <v>12</v>
      </c>
      <c r="C76" s="84">
        <v>1355</v>
      </c>
      <c r="D76" s="56">
        <f t="shared" si="15"/>
        <v>4.4867549668874176</v>
      </c>
      <c r="E76" s="57">
        <f t="shared" si="16"/>
        <v>282.8810020876827</v>
      </c>
    </row>
    <row r="77" spans="1:5" ht="15" customHeight="1">
      <c r="A77" s="93"/>
      <c r="B77" s="62" t="s">
        <v>13</v>
      </c>
      <c r="C77" s="84">
        <v>1865</v>
      </c>
      <c r="D77" s="56">
        <f t="shared" si="15"/>
        <v>6.1754966887417222</v>
      </c>
      <c r="E77" s="57">
        <f t="shared" si="16"/>
        <v>389.3528183716075</v>
      </c>
    </row>
    <row r="78" spans="1:5" ht="15" customHeight="1">
      <c r="A78" s="93"/>
      <c r="B78" s="62" t="s">
        <v>14</v>
      </c>
      <c r="C78" s="84">
        <v>1010</v>
      </c>
      <c r="D78" s="56">
        <f t="shared" si="15"/>
        <v>3.3443708609271523</v>
      </c>
      <c r="E78" s="57">
        <f t="shared" si="16"/>
        <v>210.85594989561588</v>
      </c>
    </row>
    <row r="79" spans="1:5" ht="15" customHeight="1">
      <c r="A79" s="93"/>
      <c r="B79" s="62" t="s">
        <v>15</v>
      </c>
      <c r="C79" s="84">
        <v>1397</v>
      </c>
      <c r="D79" s="56">
        <f t="shared" si="15"/>
        <v>4.6258278145695364</v>
      </c>
      <c r="E79" s="57">
        <f t="shared" si="16"/>
        <v>291.6492693110647</v>
      </c>
    </row>
    <row r="80" spans="1:5" ht="15" customHeight="1">
      <c r="A80" s="93"/>
      <c r="B80" s="62" t="s">
        <v>16</v>
      </c>
      <c r="C80" s="84">
        <v>1315</v>
      </c>
      <c r="D80" s="56">
        <f t="shared" si="15"/>
        <v>4.3543046357615891</v>
      </c>
      <c r="E80" s="57">
        <f t="shared" si="16"/>
        <v>274.53027139874735</v>
      </c>
    </row>
    <row r="81" spans="1:5" ht="15" customHeight="1">
      <c r="A81" s="93"/>
      <c r="B81" s="62" t="s">
        <v>17</v>
      </c>
      <c r="C81" s="84">
        <v>1725</v>
      </c>
      <c r="D81" s="56">
        <f t="shared" si="15"/>
        <v>5.7119205298013247</v>
      </c>
      <c r="E81" s="57">
        <f t="shared" si="16"/>
        <v>360.12526096033406</v>
      </c>
    </row>
    <row r="82" spans="1:5" ht="15" customHeight="1">
      <c r="A82" s="93"/>
      <c r="B82" s="62" t="s">
        <v>18</v>
      </c>
      <c r="C82" s="84">
        <v>2523</v>
      </c>
      <c r="D82" s="56">
        <f t="shared" si="15"/>
        <v>8.35430463576159</v>
      </c>
      <c r="E82" s="57">
        <f t="shared" si="16"/>
        <v>526.72233820459292</v>
      </c>
    </row>
    <row r="83" spans="1:5" ht="15" customHeight="1">
      <c r="A83" s="93"/>
      <c r="B83" s="62" t="s">
        <v>39</v>
      </c>
      <c r="C83" s="84">
        <v>2704</v>
      </c>
      <c r="D83" s="56">
        <f t="shared" si="15"/>
        <v>8.9536423841059598</v>
      </c>
      <c r="E83" s="57">
        <f t="shared" si="16"/>
        <v>564.50939457202503</v>
      </c>
    </row>
    <row r="84" spans="1:5" ht="15" customHeight="1">
      <c r="A84" s="93"/>
      <c r="B84" s="62" t="s">
        <v>71</v>
      </c>
      <c r="C84" s="84">
        <v>2402</v>
      </c>
      <c r="D84" s="56">
        <f t="shared" si="15"/>
        <v>7.9536423841059607</v>
      </c>
      <c r="E84" s="57">
        <f t="shared" si="16"/>
        <v>501.46137787056364</v>
      </c>
    </row>
    <row r="85" spans="1:5" ht="15" customHeight="1" thickBot="1">
      <c r="A85" s="93"/>
      <c r="B85" s="78" t="s">
        <v>72</v>
      </c>
      <c r="C85" s="79">
        <v>1714</v>
      </c>
      <c r="D85" s="76">
        <f t="shared" si="15"/>
        <v>5.6754966887417222</v>
      </c>
      <c r="E85" s="77">
        <f t="shared" si="16"/>
        <v>357.8288100208768</v>
      </c>
    </row>
    <row r="86" spans="1:5" ht="15" customHeight="1">
      <c r="A86" s="92">
        <v>2019</v>
      </c>
      <c r="B86" s="50" t="s">
        <v>73</v>
      </c>
      <c r="C86" s="85">
        <v>4582</v>
      </c>
      <c r="D86" s="23">
        <f t="shared" si="15"/>
        <v>15.172185430463577</v>
      </c>
      <c r="E86" s="24">
        <f t="shared" si="16"/>
        <v>956.57620041753648</v>
      </c>
    </row>
    <row r="87" spans="1:5" ht="15" customHeight="1">
      <c r="A87" s="93"/>
      <c r="B87" s="62" t="s">
        <v>11</v>
      </c>
      <c r="C87" s="83">
        <v>4108</v>
      </c>
      <c r="D87" s="56">
        <f t="shared" si="15"/>
        <v>13.602649006622517</v>
      </c>
      <c r="E87" s="57">
        <f t="shared" si="16"/>
        <v>857.62004175365348</v>
      </c>
    </row>
    <row r="88" spans="1:5" ht="15" customHeight="1">
      <c r="A88" s="93"/>
      <c r="B88" s="62" t="s">
        <v>12</v>
      </c>
      <c r="C88" s="83">
        <v>4073</v>
      </c>
      <c r="D88" s="56">
        <f t="shared" si="15"/>
        <v>13.486754966887418</v>
      </c>
      <c r="E88" s="57">
        <f t="shared" si="16"/>
        <v>850.31315240083507</v>
      </c>
    </row>
    <row r="89" spans="1:5" ht="15" customHeight="1">
      <c r="A89" s="93"/>
      <c r="B89" s="62" t="s">
        <v>13</v>
      </c>
      <c r="C89" s="83">
        <v>4267</v>
      </c>
      <c r="D89" s="56">
        <f t="shared" si="15"/>
        <v>14.129139072847682</v>
      </c>
      <c r="E89" s="57">
        <f t="shared" si="16"/>
        <v>890.81419624217131</v>
      </c>
    </row>
    <row r="90" spans="1:5" ht="15" customHeight="1">
      <c r="A90" s="93"/>
      <c r="B90" s="62" t="s">
        <v>14</v>
      </c>
      <c r="C90" s="83">
        <v>3644</v>
      </c>
      <c r="D90" s="56">
        <f t="shared" si="15"/>
        <v>12.066225165562914</v>
      </c>
      <c r="E90" s="57">
        <f t="shared" si="16"/>
        <v>760.75156576200413</v>
      </c>
    </row>
    <row r="91" spans="1:5" ht="15" customHeight="1">
      <c r="A91" s="93"/>
      <c r="B91" s="62" t="s">
        <v>15</v>
      </c>
      <c r="C91" s="83">
        <v>3441</v>
      </c>
      <c r="D91" s="56">
        <f t="shared" si="15"/>
        <v>11.394039735099337</v>
      </c>
      <c r="E91" s="57">
        <f t="shared" si="16"/>
        <v>718.37160751565762</v>
      </c>
    </row>
    <row r="92" spans="1:5" ht="15" customHeight="1">
      <c r="A92" s="93"/>
      <c r="B92" s="62" t="s">
        <v>16</v>
      </c>
      <c r="C92" s="83">
        <v>3351</v>
      </c>
      <c r="D92" s="56">
        <f t="shared" si="15"/>
        <v>11.096026490066226</v>
      </c>
      <c r="E92" s="57">
        <f t="shared" si="16"/>
        <v>699.58246346555325</v>
      </c>
    </row>
    <row r="93" spans="1:5" ht="15" customHeight="1">
      <c r="A93" s="93"/>
      <c r="B93" s="62" t="s">
        <v>17</v>
      </c>
      <c r="C93" s="83">
        <v>6050</v>
      </c>
      <c r="D93" s="56">
        <f t="shared" si="15"/>
        <v>20.033112582781456</v>
      </c>
      <c r="E93" s="57">
        <f t="shared" si="16"/>
        <v>1263.0480167014614</v>
      </c>
    </row>
    <row r="94" spans="1:5" ht="15" customHeight="1">
      <c r="A94" s="93"/>
      <c r="B94" s="62" t="s">
        <v>18</v>
      </c>
      <c r="C94" s="83">
        <v>4554</v>
      </c>
      <c r="D94" s="56">
        <f t="shared" si="15"/>
        <v>15.079470198675496</v>
      </c>
      <c r="E94" s="57">
        <f t="shared" si="16"/>
        <v>950.73068893528193</v>
      </c>
    </row>
    <row r="95" spans="1:5" ht="15" customHeight="1">
      <c r="A95" s="93"/>
      <c r="B95" s="62" t="s">
        <v>39</v>
      </c>
      <c r="C95" s="83">
        <v>4554</v>
      </c>
      <c r="D95" s="56">
        <f t="shared" si="15"/>
        <v>15.079470198675496</v>
      </c>
      <c r="E95" s="57">
        <f t="shared" si="16"/>
        <v>950.73068893528193</v>
      </c>
    </row>
    <row r="96" spans="1:5" ht="15" customHeight="1">
      <c r="A96" s="93"/>
      <c r="B96" s="62" t="s">
        <v>71</v>
      </c>
      <c r="C96" s="83">
        <v>5835</v>
      </c>
      <c r="D96" s="56">
        <f t="shared" si="15"/>
        <v>19.321192052980134</v>
      </c>
      <c r="E96" s="57">
        <f t="shared" si="16"/>
        <v>1218.1628392484342</v>
      </c>
    </row>
    <row r="97" spans="1:5" ht="15" customHeight="1" thickBot="1">
      <c r="A97" s="94"/>
      <c r="B97" s="78" t="s">
        <v>72</v>
      </c>
      <c r="C97" s="75">
        <v>4196</v>
      </c>
      <c r="D97" s="76">
        <f t="shared" si="15"/>
        <v>13.894039735099337</v>
      </c>
      <c r="E97" s="77">
        <f t="shared" si="16"/>
        <v>875.99164926931098</v>
      </c>
    </row>
    <row r="98" spans="1:5" ht="15" customHeight="1">
      <c r="A98" s="92">
        <v>2020</v>
      </c>
      <c r="B98" s="50" t="s">
        <v>73</v>
      </c>
      <c r="C98" s="85">
        <v>4788</v>
      </c>
      <c r="D98" s="23">
        <f t="shared" si="15"/>
        <v>15.85430463576159</v>
      </c>
      <c r="E98" s="24">
        <f t="shared" si="16"/>
        <v>999.58246346555325</v>
      </c>
    </row>
    <row r="99" spans="1:5" ht="15" customHeight="1">
      <c r="A99" s="93"/>
      <c r="B99" s="62" t="s">
        <v>11</v>
      </c>
      <c r="C99" s="13" t="s">
        <v>75</v>
      </c>
      <c r="D99" s="56" t="s">
        <v>75</v>
      </c>
      <c r="E99" s="57" t="s">
        <v>75</v>
      </c>
    </row>
    <row r="100" spans="1:5" ht="15" customHeight="1">
      <c r="A100" s="93"/>
      <c r="B100" s="62" t="s">
        <v>12</v>
      </c>
      <c r="C100" s="83" t="s">
        <v>75</v>
      </c>
      <c r="D100" s="56" t="s">
        <v>75</v>
      </c>
      <c r="E100" s="57" t="s">
        <v>75</v>
      </c>
    </row>
    <row r="101" spans="1:5" ht="15" customHeight="1">
      <c r="A101" s="93"/>
      <c r="B101" s="62" t="s">
        <v>13</v>
      </c>
      <c r="C101" s="83" t="s">
        <v>75</v>
      </c>
      <c r="D101" s="56" t="s">
        <v>75</v>
      </c>
      <c r="E101" s="57" t="s">
        <v>75</v>
      </c>
    </row>
    <row r="102" spans="1:5" ht="15" customHeight="1">
      <c r="A102" s="93"/>
      <c r="B102" s="62" t="s">
        <v>14</v>
      </c>
      <c r="C102" s="83" t="s">
        <v>75</v>
      </c>
      <c r="D102" s="56" t="s">
        <v>75</v>
      </c>
      <c r="E102" s="57" t="s">
        <v>75</v>
      </c>
    </row>
    <row r="103" spans="1:5" ht="15" customHeight="1">
      <c r="A103" s="93"/>
      <c r="B103" s="62" t="s">
        <v>15</v>
      </c>
      <c r="C103" s="83" t="s">
        <v>75</v>
      </c>
      <c r="D103" s="56" t="s">
        <v>75</v>
      </c>
      <c r="E103" s="57" t="s">
        <v>75</v>
      </c>
    </row>
    <row r="104" spans="1:5" ht="15" customHeight="1">
      <c r="A104" s="93"/>
      <c r="B104" s="62" t="s">
        <v>16</v>
      </c>
      <c r="C104" s="83" t="s">
        <v>75</v>
      </c>
      <c r="D104" s="56" t="s">
        <v>75</v>
      </c>
      <c r="E104" s="57" t="s">
        <v>75</v>
      </c>
    </row>
    <row r="105" spans="1:5" ht="15" customHeight="1">
      <c r="A105" s="93"/>
      <c r="B105" s="62" t="s">
        <v>17</v>
      </c>
      <c r="C105" s="83" t="s">
        <v>75</v>
      </c>
      <c r="D105" s="56" t="s">
        <v>75</v>
      </c>
      <c r="E105" s="57" t="s">
        <v>75</v>
      </c>
    </row>
    <row r="106" spans="1:5" ht="15" customHeight="1">
      <c r="A106" s="93"/>
      <c r="B106" s="62" t="s">
        <v>18</v>
      </c>
      <c r="C106" s="83" t="s">
        <v>75</v>
      </c>
      <c r="D106" s="56" t="s">
        <v>75</v>
      </c>
      <c r="E106" s="57" t="s">
        <v>75</v>
      </c>
    </row>
    <row r="107" spans="1:5" ht="15" customHeight="1">
      <c r="A107" s="93"/>
      <c r="B107" s="62" t="s">
        <v>39</v>
      </c>
      <c r="C107" s="83" t="s">
        <v>75</v>
      </c>
      <c r="D107" s="56" t="s">
        <v>75</v>
      </c>
      <c r="E107" s="57" t="s">
        <v>75</v>
      </c>
    </row>
    <row r="108" spans="1:5" ht="15" customHeight="1">
      <c r="A108" s="93"/>
      <c r="B108" s="62" t="s">
        <v>71</v>
      </c>
      <c r="C108" s="83" t="s">
        <v>75</v>
      </c>
      <c r="D108" s="56" t="s">
        <v>75</v>
      </c>
      <c r="E108" s="57" t="s">
        <v>75</v>
      </c>
    </row>
    <row r="109" spans="1:5" ht="15" customHeight="1" thickBot="1">
      <c r="A109" s="93"/>
      <c r="B109" s="78" t="s">
        <v>72</v>
      </c>
      <c r="C109" s="75" t="s">
        <v>75</v>
      </c>
      <c r="D109" s="76" t="s">
        <v>75</v>
      </c>
      <c r="E109" s="77" t="s">
        <v>75</v>
      </c>
    </row>
    <row r="110" spans="1:5" ht="15" customHeight="1">
      <c r="A110" s="92">
        <v>2021</v>
      </c>
      <c r="B110" s="62" t="s">
        <v>73</v>
      </c>
      <c r="C110" s="83" t="s">
        <v>75</v>
      </c>
      <c r="D110" s="56" t="s">
        <v>75</v>
      </c>
      <c r="E110" s="57" t="s">
        <v>75</v>
      </c>
    </row>
    <row r="111" spans="1:5" ht="15" customHeight="1">
      <c r="A111" s="93"/>
      <c r="B111" s="62" t="s">
        <v>11</v>
      </c>
      <c r="C111" s="83" t="s">
        <v>75</v>
      </c>
      <c r="D111" s="56" t="s">
        <v>75</v>
      </c>
      <c r="E111" s="57" t="s">
        <v>75</v>
      </c>
    </row>
    <row r="112" spans="1:5" ht="15" customHeight="1">
      <c r="A112" s="93"/>
      <c r="B112" s="62" t="s">
        <v>12</v>
      </c>
      <c r="C112" s="83" t="s">
        <v>75</v>
      </c>
      <c r="D112" s="56" t="s">
        <v>75</v>
      </c>
      <c r="E112" s="57" t="s">
        <v>75</v>
      </c>
    </row>
    <row r="113" spans="1:8" ht="15" customHeight="1">
      <c r="A113" s="93"/>
      <c r="B113" s="62" t="s">
        <v>13</v>
      </c>
      <c r="C113" s="83" t="s">
        <v>75</v>
      </c>
      <c r="D113" s="56" t="s">
        <v>75</v>
      </c>
      <c r="E113" s="57" t="s">
        <v>75</v>
      </c>
    </row>
    <row r="114" spans="1:8" ht="15" customHeight="1">
      <c r="A114" s="93"/>
      <c r="B114" s="62" t="s">
        <v>14</v>
      </c>
      <c r="C114" s="83" t="s">
        <v>75</v>
      </c>
      <c r="D114" s="56" t="s">
        <v>75</v>
      </c>
      <c r="E114" s="57" t="s">
        <v>75</v>
      </c>
    </row>
    <row r="115" spans="1:8" ht="15" customHeight="1">
      <c r="A115" s="93"/>
      <c r="B115" s="62" t="s">
        <v>15</v>
      </c>
      <c r="C115" s="83" t="s">
        <v>75</v>
      </c>
      <c r="D115" s="56" t="s">
        <v>75</v>
      </c>
      <c r="E115" s="57" t="s">
        <v>75</v>
      </c>
    </row>
    <row r="116" spans="1:8" ht="15" customHeight="1">
      <c r="A116" s="93"/>
      <c r="B116" s="62" t="s">
        <v>16</v>
      </c>
      <c r="C116" s="83" t="s">
        <v>75</v>
      </c>
      <c r="D116" s="56" t="s">
        <v>75</v>
      </c>
      <c r="E116" s="57" t="s">
        <v>75</v>
      </c>
    </row>
    <row r="117" spans="1:8" ht="15" customHeight="1">
      <c r="A117" s="93"/>
      <c r="B117" s="62" t="s">
        <v>17</v>
      </c>
      <c r="C117" s="83" t="s">
        <v>75</v>
      </c>
      <c r="D117" s="56" t="s">
        <v>75</v>
      </c>
      <c r="E117" s="57" t="s">
        <v>75</v>
      </c>
    </row>
    <row r="118" spans="1:8" ht="15" customHeight="1" thickBot="1">
      <c r="A118" s="94"/>
      <c r="B118" s="78" t="s">
        <v>18</v>
      </c>
      <c r="C118" s="75">
        <v>6901</v>
      </c>
      <c r="D118" s="76">
        <f t="shared" ref="D118" si="17">+C118/$B$119</f>
        <v>22.850993377483444</v>
      </c>
      <c r="E118" s="77">
        <f t="shared" ref="E118" si="18">+C118/$C$23*100</f>
        <v>1440.7098121085594</v>
      </c>
    </row>
    <row r="119" spans="1:8" ht="15" customHeight="1">
      <c r="A119" s="70" t="s">
        <v>76</v>
      </c>
      <c r="B119" s="15">
        <v>302</v>
      </c>
    </row>
    <row r="120" spans="1:8" ht="15" customHeight="1">
      <c r="A120" s="3"/>
      <c r="B120" s="18"/>
    </row>
    <row r="121" spans="1:8" ht="15" customHeight="1">
      <c r="A121" s="8" t="s">
        <v>25</v>
      </c>
    </row>
    <row r="122" spans="1:8" ht="15" customHeight="1">
      <c r="A122" s="6" t="s">
        <v>20</v>
      </c>
    </row>
    <row r="123" spans="1:8" ht="15" customHeight="1">
      <c r="A123" s="6" t="s">
        <v>21</v>
      </c>
    </row>
    <row r="124" spans="1:8" ht="15" customHeight="1"/>
    <row r="125" spans="1:8" ht="15" customHeight="1">
      <c r="A125" s="7" t="s">
        <v>22</v>
      </c>
      <c r="C125" s="54"/>
      <c r="F125" s="49"/>
    </row>
    <row r="126" spans="1:8" ht="15" customHeight="1">
      <c r="C126" s="54"/>
      <c r="E126" s="54"/>
      <c r="F126" s="49"/>
    </row>
    <row r="127" spans="1:8" ht="15" customHeight="1">
      <c r="A127" s="119" t="s">
        <v>79</v>
      </c>
    </row>
    <row r="128" spans="1:8" ht="15" customHeight="1">
      <c r="A128" s="120" t="s">
        <v>80</v>
      </c>
      <c r="B128" s="8"/>
      <c r="C128" s="49"/>
      <c r="E128" s="54"/>
      <c r="F128" s="8"/>
      <c r="G128" s="67"/>
      <c r="H128" s="67"/>
    </row>
    <row r="129" spans="5:5" ht="15" customHeight="1">
      <c r="E129" s="49"/>
    </row>
    <row r="130" spans="5:5" ht="15" customHeight="1">
      <c r="E130" s="49"/>
    </row>
    <row r="131" spans="5:5" ht="15" customHeight="1">
      <c r="E131" s="54"/>
    </row>
    <row r="132" spans="5:5" ht="15" customHeight="1">
      <c r="E132" s="49"/>
    </row>
    <row r="133" spans="5:5" ht="15" customHeight="1">
      <c r="E133" s="49"/>
    </row>
    <row r="134" spans="5:5" ht="15" customHeight="1">
      <c r="E134" s="49"/>
    </row>
    <row r="135" spans="5:5" ht="15" customHeight="1"/>
    <row r="136" spans="5:5" ht="15" customHeight="1"/>
  </sheetData>
  <mergeCells count="13">
    <mergeCell ref="C12:E12"/>
    <mergeCell ref="C13:E13"/>
    <mergeCell ref="A15:A25"/>
    <mergeCell ref="A26:A37"/>
    <mergeCell ref="A50:A61"/>
    <mergeCell ref="A38:A49"/>
    <mergeCell ref="A12:A14"/>
    <mergeCell ref="B12:B14"/>
    <mergeCell ref="A86:A97"/>
    <mergeCell ref="A98:A109"/>
    <mergeCell ref="A74:A85"/>
    <mergeCell ref="A62:A73"/>
    <mergeCell ref="A110:A118"/>
  </mergeCells>
  <hyperlinks>
    <hyperlink ref="A125" location="Índice!A1" display="Volver al Índice" xr:uid="{00000000-0004-0000-0A00-000000000000}"/>
    <hyperlink ref="A128" r:id="rId1" xr:uid="{CF286608-0171-4DF2-9909-DC71F3D339EC}"/>
  </hyperlinks>
  <pageMargins left="0.7" right="0.7" top="0.75" bottom="0.75" header="0.3" footer="0.3"/>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12"/>
  <dimension ref="A1:I136"/>
  <sheetViews>
    <sheetView showGridLines="0" zoomScale="80" zoomScaleNormal="80" workbookViewId="0"/>
  </sheetViews>
  <sheetFormatPr baseColWidth="10" defaultColWidth="22.6640625" defaultRowHeight="13.2"/>
  <cols>
    <col min="1" max="1" width="27.6640625" customWidth="1"/>
    <col min="3" max="5" width="30.6640625" customWidth="1"/>
  </cols>
  <sheetData>
    <row r="1" spans="1:5" ht="14.4">
      <c r="A1" s="2" t="s">
        <v>0</v>
      </c>
      <c r="B1" s="3"/>
      <c r="C1" s="3"/>
    </row>
    <row r="2" spans="1:5" ht="14.4">
      <c r="A2" s="2" t="s">
        <v>1</v>
      </c>
      <c r="B2" s="3"/>
      <c r="C2" s="3"/>
    </row>
    <row r="3" spans="1:5" ht="14.4">
      <c r="A3" s="2" t="s">
        <v>2</v>
      </c>
      <c r="B3" s="3"/>
      <c r="C3" s="3"/>
    </row>
    <row r="4" spans="1:5" ht="14.4">
      <c r="A4" s="2" t="s">
        <v>3</v>
      </c>
      <c r="B4" s="3" t="s">
        <v>19</v>
      </c>
      <c r="C4" s="3"/>
    </row>
    <row r="5" spans="1:5" ht="14.4">
      <c r="A5" s="2" t="s">
        <v>4</v>
      </c>
      <c r="B5" s="3" t="s">
        <v>36</v>
      </c>
      <c r="C5" s="3"/>
    </row>
    <row r="6" spans="1:5" ht="14.4">
      <c r="A6" s="2" t="s">
        <v>5</v>
      </c>
      <c r="B6" s="3" t="s">
        <v>50</v>
      </c>
      <c r="C6" s="3"/>
    </row>
    <row r="7" spans="1:5" ht="14.4">
      <c r="A7" s="2" t="s">
        <v>6</v>
      </c>
      <c r="B7" s="3" t="s">
        <v>23</v>
      </c>
      <c r="C7" s="3"/>
    </row>
    <row r="8" spans="1:5" ht="14.4">
      <c r="A8" s="2" t="s">
        <v>7</v>
      </c>
      <c r="B8" s="4" t="str">
        <f>+'BA-BAHIA BLANCA'!B8</f>
        <v>septiembre 2021</v>
      </c>
      <c r="C8" s="3"/>
    </row>
    <row r="9" spans="1:5" ht="14.4">
      <c r="A9" s="2" t="s">
        <v>8</v>
      </c>
      <c r="B9" s="5" t="str">
        <f>+'BA-BAHIA BLANCA'!B9</f>
        <v>septiembre 2021</v>
      </c>
      <c r="C9" s="3"/>
    </row>
    <row r="10" spans="1:5" ht="14.4">
      <c r="A10" s="3"/>
      <c r="B10" s="3"/>
      <c r="C10" s="3"/>
    </row>
    <row r="11" spans="1:5" ht="15" thickBot="1">
      <c r="A11" s="3"/>
      <c r="B11" s="3"/>
      <c r="C11" s="3"/>
    </row>
    <row r="12" spans="1:5" ht="15" thickBot="1">
      <c r="A12" s="104" t="s">
        <v>9</v>
      </c>
      <c r="B12" s="107" t="s">
        <v>10</v>
      </c>
      <c r="C12" s="98" t="s">
        <v>70</v>
      </c>
      <c r="D12" s="99"/>
      <c r="E12" s="100"/>
    </row>
    <row r="13" spans="1:5" ht="14.4">
      <c r="A13" s="105"/>
      <c r="B13" s="108"/>
      <c r="C13" s="110" t="s">
        <v>24</v>
      </c>
      <c r="D13" s="111"/>
      <c r="E13" s="112"/>
    </row>
    <row r="14" spans="1:5" ht="15" thickBot="1">
      <c r="A14" s="106"/>
      <c r="B14" s="109"/>
      <c r="C14" s="19" t="s">
        <v>53</v>
      </c>
      <c r="D14" s="27" t="s">
        <v>54</v>
      </c>
      <c r="E14" s="9" t="s">
        <v>68</v>
      </c>
    </row>
    <row r="15" spans="1:5" ht="15" customHeight="1">
      <c r="A15" s="101">
        <v>2013</v>
      </c>
      <c r="B15" s="10" t="s">
        <v>11</v>
      </c>
      <c r="C15" s="28">
        <v>1292</v>
      </c>
      <c r="D15" s="23">
        <f t="shared" ref="D15:D51" si="0">+C15/$B$119</f>
        <v>0.85</v>
      </c>
      <c r="E15" s="24">
        <f>+C15/$C$23*100</f>
        <v>92.285714285714278</v>
      </c>
    </row>
    <row r="16" spans="1:5" ht="15" customHeight="1">
      <c r="A16" s="102"/>
      <c r="B16" s="11" t="s">
        <v>12</v>
      </c>
      <c r="C16" s="16">
        <v>1593</v>
      </c>
      <c r="D16" s="21">
        <f t="shared" si="0"/>
        <v>1.0480263157894736</v>
      </c>
      <c r="E16" s="25">
        <f t="shared" ref="E16:E28" si="1">+C16/$C$23*100</f>
        <v>113.78571428571429</v>
      </c>
    </row>
    <row r="17" spans="1:7" ht="15" customHeight="1">
      <c r="A17" s="102"/>
      <c r="B17" s="11" t="s">
        <v>13</v>
      </c>
      <c r="C17" s="16">
        <v>1015</v>
      </c>
      <c r="D17" s="21">
        <f t="shared" si="0"/>
        <v>0.66776315789473684</v>
      </c>
      <c r="E17" s="25">
        <f t="shared" si="1"/>
        <v>72.5</v>
      </c>
    </row>
    <row r="18" spans="1:7" ht="15" customHeight="1">
      <c r="A18" s="102"/>
      <c r="B18" s="11" t="s">
        <v>14</v>
      </c>
      <c r="C18" s="16">
        <v>1521</v>
      </c>
      <c r="D18" s="21">
        <f t="shared" si="0"/>
        <v>1.0006578947368421</v>
      </c>
      <c r="E18" s="25">
        <f t="shared" si="1"/>
        <v>108.64285714285715</v>
      </c>
    </row>
    <row r="19" spans="1:7" ht="15" customHeight="1">
      <c r="A19" s="102"/>
      <c r="B19" s="11" t="s">
        <v>15</v>
      </c>
      <c r="C19" s="16">
        <v>1392</v>
      </c>
      <c r="D19" s="21">
        <f t="shared" si="0"/>
        <v>0.91578947368421049</v>
      </c>
      <c r="E19" s="25">
        <f t="shared" si="1"/>
        <v>99.428571428571431</v>
      </c>
    </row>
    <row r="20" spans="1:7" ht="15" customHeight="1">
      <c r="A20" s="102"/>
      <c r="B20" s="11" t="s">
        <v>16</v>
      </c>
      <c r="C20" s="16">
        <v>1420</v>
      </c>
      <c r="D20" s="21">
        <f t="shared" si="0"/>
        <v>0.93421052631578949</v>
      </c>
      <c r="E20" s="25">
        <f t="shared" si="1"/>
        <v>101.42857142857142</v>
      </c>
    </row>
    <row r="21" spans="1:7" ht="15" customHeight="1">
      <c r="A21" s="102"/>
      <c r="B21" s="11" t="s">
        <v>17</v>
      </c>
      <c r="C21" s="16">
        <v>1420</v>
      </c>
      <c r="D21" s="21">
        <f t="shared" si="0"/>
        <v>0.93421052631578949</v>
      </c>
      <c r="E21" s="25">
        <f t="shared" si="1"/>
        <v>101.42857142857142</v>
      </c>
    </row>
    <row r="22" spans="1:7" ht="15" customHeight="1">
      <c r="A22" s="102"/>
      <c r="B22" s="11" t="s">
        <v>18</v>
      </c>
      <c r="C22" s="16">
        <v>1400</v>
      </c>
      <c r="D22" s="21">
        <f t="shared" si="0"/>
        <v>0.92105263157894735</v>
      </c>
      <c r="E22" s="25">
        <f t="shared" si="1"/>
        <v>100</v>
      </c>
      <c r="G22" s="49"/>
    </row>
    <row r="23" spans="1:7" ht="15" customHeight="1">
      <c r="A23" s="102"/>
      <c r="B23" s="11" t="s">
        <v>39</v>
      </c>
      <c r="C23" s="16">
        <v>1400</v>
      </c>
      <c r="D23" s="21">
        <f t="shared" si="0"/>
        <v>0.92105263157894735</v>
      </c>
      <c r="E23" s="25">
        <f t="shared" si="1"/>
        <v>100</v>
      </c>
      <c r="G23" s="49"/>
    </row>
    <row r="24" spans="1:7" ht="15" customHeight="1">
      <c r="A24" s="102"/>
      <c r="B24" s="11" t="s">
        <v>71</v>
      </c>
      <c r="C24" s="16">
        <v>1400</v>
      </c>
      <c r="D24" s="21">
        <f t="shared" si="0"/>
        <v>0.92105263157894735</v>
      </c>
      <c r="E24" s="25">
        <f t="shared" si="1"/>
        <v>100</v>
      </c>
      <c r="G24" s="49"/>
    </row>
    <row r="25" spans="1:7" ht="15" customHeight="1" thickBot="1">
      <c r="A25" s="103"/>
      <c r="B25" s="12" t="s">
        <v>72</v>
      </c>
      <c r="C25" s="17">
        <v>1400</v>
      </c>
      <c r="D25" s="22">
        <f t="shared" si="0"/>
        <v>0.92105263157894735</v>
      </c>
      <c r="E25" s="26">
        <f t="shared" si="1"/>
        <v>100</v>
      </c>
      <c r="G25" s="49"/>
    </row>
    <row r="26" spans="1:7" ht="15" customHeight="1">
      <c r="A26" s="101">
        <v>2014</v>
      </c>
      <c r="B26" s="50" t="s">
        <v>73</v>
      </c>
      <c r="C26" s="20">
        <v>1550</v>
      </c>
      <c r="D26" s="23">
        <f t="shared" si="0"/>
        <v>1.0197368421052631</v>
      </c>
      <c r="E26" s="24">
        <f t="shared" si="1"/>
        <v>110.71428571428572</v>
      </c>
      <c r="G26" s="49"/>
    </row>
    <row r="27" spans="1:7" ht="15" customHeight="1">
      <c r="A27" s="102"/>
      <c r="B27" s="51" t="s">
        <v>11</v>
      </c>
      <c r="C27" s="35">
        <v>1833</v>
      </c>
      <c r="D27" s="21">
        <f t="shared" si="0"/>
        <v>1.2059210526315789</v>
      </c>
      <c r="E27" s="25">
        <f t="shared" si="1"/>
        <v>130.92857142857144</v>
      </c>
    </row>
    <row r="28" spans="1:7" ht="15" customHeight="1">
      <c r="A28" s="102"/>
      <c r="B28" s="51" t="s">
        <v>12</v>
      </c>
      <c r="C28" s="35">
        <v>1693.3333333333333</v>
      </c>
      <c r="D28" s="21">
        <f t="shared" si="0"/>
        <v>1.1140350877192982</v>
      </c>
      <c r="E28" s="25">
        <f t="shared" si="1"/>
        <v>120.95238095238095</v>
      </c>
    </row>
    <row r="29" spans="1:7" ht="15" customHeight="1">
      <c r="A29" s="102"/>
      <c r="B29" s="52" t="s">
        <v>13</v>
      </c>
      <c r="C29" s="43">
        <v>1873</v>
      </c>
      <c r="D29" s="41">
        <f t="shared" si="0"/>
        <v>1.2322368421052632</v>
      </c>
      <c r="E29" s="42">
        <f t="shared" ref="E29:E42" si="2">+C29/$C$23*100</f>
        <v>133.78571428571428</v>
      </c>
    </row>
    <row r="30" spans="1:7" ht="15" customHeight="1">
      <c r="A30" s="102"/>
      <c r="B30" s="52" t="s">
        <v>14</v>
      </c>
      <c r="C30" s="43">
        <v>1787</v>
      </c>
      <c r="D30" s="41">
        <f t="shared" si="0"/>
        <v>1.1756578947368421</v>
      </c>
      <c r="E30" s="42">
        <f t="shared" si="2"/>
        <v>127.64285714285715</v>
      </c>
    </row>
    <row r="31" spans="1:7" ht="15" customHeight="1">
      <c r="A31" s="102"/>
      <c r="B31" s="52" t="s">
        <v>15</v>
      </c>
      <c r="C31" s="43">
        <v>1877</v>
      </c>
      <c r="D31" s="41">
        <f t="shared" si="0"/>
        <v>1.2348684210526315</v>
      </c>
      <c r="E31" s="42">
        <f t="shared" si="2"/>
        <v>134.07142857142858</v>
      </c>
    </row>
    <row r="32" spans="1:7" ht="15" customHeight="1">
      <c r="A32" s="102"/>
      <c r="B32" s="52" t="s">
        <v>16</v>
      </c>
      <c r="C32" s="43">
        <v>1814.3333333333333</v>
      </c>
      <c r="D32" s="41">
        <f t="shared" si="0"/>
        <v>1.1936403508771929</v>
      </c>
      <c r="E32" s="42">
        <f t="shared" si="2"/>
        <v>129.5952380952381</v>
      </c>
    </row>
    <row r="33" spans="1:9" ht="15" customHeight="1">
      <c r="A33" s="102"/>
      <c r="B33" s="52" t="s">
        <v>17</v>
      </c>
      <c r="C33" s="43">
        <v>1887.5</v>
      </c>
      <c r="D33" s="41">
        <f t="shared" si="0"/>
        <v>1.2417763157894737</v>
      </c>
      <c r="E33" s="42">
        <f t="shared" si="2"/>
        <v>134.82142857142858</v>
      </c>
    </row>
    <row r="34" spans="1:9" ht="15" customHeight="1">
      <c r="A34" s="102"/>
      <c r="B34" s="52" t="s">
        <v>18</v>
      </c>
      <c r="C34" s="43">
        <v>1937</v>
      </c>
      <c r="D34" s="41">
        <f t="shared" si="0"/>
        <v>1.2743421052631578</v>
      </c>
      <c r="E34" s="42">
        <f t="shared" si="2"/>
        <v>138.35714285714286</v>
      </c>
    </row>
    <row r="35" spans="1:9" ht="15" customHeight="1">
      <c r="A35" s="102"/>
      <c r="B35" s="52" t="s">
        <v>39</v>
      </c>
      <c r="C35" s="43">
        <v>1889</v>
      </c>
      <c r="D35" s="41">
        <f t="shared" si="0"/>
        <v>1.2427631578947369</v>
      </c>
      <c r="E35" s="42">
        <f t="shared" si="2"/>
        <v>134.92857142857142</v>
      </c>
    </row>
    <row r="36" spans="1:9" ht="15" customHeight="1">
      <c r="A36" s="102"/>
      <c r="B36" s="52" t="s">
        <v>71</v>
      </c>
      <c r="C36" s="43">
        <v>1944</v>
      </c>
      <c r="D36" s="41">
        <f t="shared" si="0"/>
        <v>1.2789473684210526</v>
      </c>
      <c r="E36" s="42">
        <f t="shared" si="2"/>
        <v>138.85714285714286</v>
      </c>
    </row>
    <row r="37" spans="1:9" ht="15" customHeight="1" thickBot="1">
      <c r="A37" s="103"/>
      <c r="B37" s="53" t="s">
        <v>72</v>
      </c>
      <c r="C37" s="36">
        <v>2052</v>
      </c>
      <c r="D37" s="22">
        <f t="shared" si="0"/>
        <v>1.35</v>
      </c>
      <c r="E37" s="26">
        <f t="shared" si="2"/>
        <v>146.57142857142858</v>
      </c>
    </row>
    <row r="38" spans="1:9" ht="15" customHeight="1">
      <c r="A38" s="92">
        <v>2015</v>
      </c>
      <c r="B38" s="50" t="s">
        <v>73</v>
      </c>
      <c r="C38" s="20">
        <v>2088</v>
      </c>
      <c r="D38" s="23">
        <f t="shared" si="0"/>
        <v>1.3736842105263158</v>
      </c>
      <c r="E38" s="24">
        <f t="shared" si="2"/>
        <v>149.14285714285714</v>
      </c>
    </row>
    <row r="39" spans="1:9" ht="15" customHeight="1">
      <c r="A39" s="93"/>
      <c r="B39" s="52" t="s">
        <v>11</v>
      </c>
      <c r="C39" s="43">
        <v>1669</v>
      </c>
      <c r="D39" s="41">
        <f t="shared" si="0"/>
        <v>1.0980263157894736</v>
      </c>
      <c r="E39" s="42">
        <f t="shared" si="2"/>
        <v>119.21428571428572</v>
      </c>
    </row>
    <row r="40" spans="1:9" ht="15" customHeight="1">
      <c r="A40" s="93"/>
      <c r="B40" s="51" t="s">
        <v>12</v>
      </c>
      <c r="C40" s="35">
        <v>1827</v>
      </c>
      <c r="D40" s="21">
        <f t="shared" si="0"/>
        <v>1.2019736842105264</v>
      </c>
      <c r="E40" s="25">
        <f t="shared" si="2"/>
        <v>130.5</v>
      </c>
    </row>
    <row r="41" spans="1:9" ht="15" customHeight="1">
      <c r="A41" s="93"/>
      <c r="B41" s="51" t="s">
        <v>13</v>
      </c>
      <c r="C41" s="35">
        <v>1763</v>
      </c>
      <c r="D41" s="21">
        <f t="shared" si="0"/>
        <v>1.1598684210526315</v>
      </c>
      <c r="E41" s="25">
        <f t="shared" si="2"/>
        <v>125.92857142857143</v>
      </c>
    </row>
    <row r="42" spans="1:9" ht="15" customHeight="1">
      <c r="A42" s="93"/>
      <c r="B42" s="51" t="s">
        <v>14</v>
      </c>
      <c r="C42" s="35">
        <v>1753</v>
      </c>
      <c r="D42" s="21">
        <f t="shared" si="0"/>
        <v>1.1532894736842105</v>
      </c>
      <c r="E42" s="25">
        <f t="shared" si="2"/>
        <v>125.21428571428572</v>
      </c>
    </row>
    <row r="43" spans="1:9" ht="15" customHeight="1">
      <c r="A43" s="93"/>
      <c r="B43" s="51" t="s">
        <v>15</v>
      </c>
      <c r="C43" s="61">
        <v>2023</v>
      </c>
      <c r="D43" s="21">
        <f t="shared" si="0"/>
        <v>1.3309210526315789</v>
      </c>
      <c r="E43" s="25">
        <f t="shared" ref="E43:E51" si="3">+C43/$C$23*100</f>
        <v>144.5</v>
      </c>
    </row>
    <row r="44" spans="1:9" ht="15" customHeight="1">
      <c r="A44" s="93"/>
      <c r="B44" s="51" t="s">
        <v>16</v>
      </c>
      <c r="C44" s="61">
        <v>1776</v>
      </c>
      <c r="D44" s="21">
        <f t="shared" si="0"/>
        <v>1.168421052631579</v>
      </c>
      <c r="E44" s="25">
        <f t="shared" si="3"/>
        <v>126.85714285714285</v>
      </c>
    </row>
    <row r="45" spans="1:9" ht="15" customHeight="1">
      <c r="A45" s="93"/>
      <c r="B45" s="51" t="s">
        <v>17</v>
      </c>
      <c r="C45" s="35">
        <v>2306</v>
      </c>
      <c r="D45" s="21">
        <f t="shared" si="0"/>
        <v>1.5171052631578947</v>
      </c>
      <c r="E45" s="25">
        <f t="shared" si="3"/>
        <v>164.71428571428572</v>
      </c>
    </row>
    <row r="46" spans="1:9" ht="15" customHeight="1">
      <c r="A46" s="93"/>
      <c r="B46" s="62" t="s">
        <v>18</v>
      </c>
      <c r="C46" s="55">
        <v>2488</v>
      </c>
      <c r="D46" s="56">
        <f t="shared" si="0"/>
        <v>1.6368421052631579</v>
      </c>
      <c r="E46" s="57">
        <f t="shared" si="3"/>
        <v>177.71428571428572</v>
      </c>
    </row>
    <row r="47" spans="1:9" ht="15" customHeight="1">
      <c r="A47" s="93"/>
      <c r="B47" s="51" t="s">
        <v>39</v>
      </c>
      <c r="C47" s="60">
        <v>2048</v>
      </c>
      <c r="D47" s="21">
        <f t="shared" si="0"/>
        <v>1.3473684210526315</v>
      </c>
      <c r="E47" s="25">
        <f t="shared" si="3"/>
        <v>146.28571428571428</v>
      </c>
      <c r="G47" s="49"/>
      <c r="I47" s="49"/>
    </row>
    <row r="48" spans="1:9" ht="15" customHeight="1">
      <c r="A48" s="93"/>
      <c r="B48" s="51" t="s">
        <v>71</v>
      </c>
      <c r="C48" s="60">
        <v>2423</v>
      </c>
      <c r="D48" s="21">
        <f t="shared" si="0"/>
        <v>1.5940789473684212</v>
      </c>
      <c r="E48" s="25">
        <f t="shared" si="3"/>
        <v>173.07142857142856</v>
      </c>
      <c r="G48" s="49"/>
      <c r="I48" s="49"/>
    </row>
    <row r="49" spans="1:9" ht="15" customHeight="1" thickBot="1">
      <c r="A49" s="93"/>
      <c r="B49" s="53" t="s">
        <v>72</v>
      </c>
      <c r="C49" s="65">
        <v>2173</v>
      </c>
      <c r="D49" s="22">
        <f t="shared" si="0"/>
        <v>1.4296052631578948</v>
      </c>
      <c r="E49" s="26">
        <f t="shared" si="3"/>
        <v>155.21428571428569</v>
      </c>
      <c r="G49" s="49"/>
      <c r="I49" s="49"/>
    </row>
    <row r="50" spans="1:9" ht="15" customHeight="1">
      <c r="A50" s="101">
        <v>2016</v>
      </c>
      <c r="B50" s="50" t="s">
        <v>73</v>
      </c>
      <c r="C50" s="71">
        <v>2459</v>
      </c>
      <c r="D50" s="23">
        <f t="shared" si="0"/>
        <v>1.6177631578947369</v>
      </c>
      <c r="E50" s="24">
        <f t="shared" si="3"/>
        <v>175.64285714285714</v>
      </c>
      <c r="I50" s="49"/>
    </row>
    <row r="51" spans="1:9" ht="15" customHeight="1">
      <c r="A51" s="102"/>
      <c r="B51" s="51" t="s">
        <v>11</v>
      </c>
      <c r="C51" s="60">
        <v>2572</v>
      </c>
      <c r="D51" s="21">
        <f t="shared" si="0"/>
        <v>1.6921052631578948</v>
      </c>
      <c r="E51" s="25">
        <f t="shared" si="3"/>
        <v>183.71428571428572</v>
      </c>
    </row>
    <row r="52" spans="1:9" ht="15" customHeight="1">
      <c r="A52" s="102"/>
      <c r="B52" s="51" t="s">
        <v>12</v>
      </c>
      <c r="C52" s="60">
        <v>2854</v>
      </c>
      <c r="D52" s="21">
        <f t="shared" ref="D52:D58" si="4">+C52/$B$119</f>
        <v>1.8776315789473683</v>
      </c>
      <c r="E52" s="25">
        <f t="shared" ref="E52:E58" si="5">+C52/$C$23*100</f>
        <v>203.85714285714286</v>
      </c>
    </row>
    <row r="53" spans="1:9" ht="15" customHeight="1">
      <c r="A53" s="102"/>
      <c r="B53" s="51" t="s">
        <v>13</v>
      </c>
      <c r="C53" s="60">
        <v>2576</v>
      </c>
      <c r="D53" s="21">
        <f t="shared" si="4"/>
        <v>1.6947368421052631</v>
      </c>
      <c r="E53" s="25">
        <f t="shared" si="5"/>
        <v>184</v>
      </c>
    </row>
    <row r="54" spans="1:9" ht="15" customHeight="1">
      <c r="A54" s="102"/>
      <c r="B54" s="51" t="s">
        <v>14</v>
      </c>
      <c r="C54" s="60">
        <v>2680</v>
      </c>
      <c r="D54" s="21">
        <f t="shared" si="4"/>
        <v>1.763157894736842</v>
      </c>
      <c r="E54" s="25">
        <f t="shared" si="5"/>
        <v>191.42857142857144</v>
      </c>
    </row>
    <row r="55" spans="1:9" ht="15" customHeight="1">
      <c r="A55" s="102"/>
      <c r="B55" s="51" t="s">
        <v>15</v>
      </c>
      <c r="C55" s="61">
        <v>3111</v>
      </c>
      <c r="D55" s="21">
        <f t="shared" si="4"/>
        <v>2.0467105263157896</v>
      </c>
      <c r="E55" s="25">
        <f t="shared" si="5"/>
        <v>222.21428571428569</v>
      </c>
    </row>
    <row r="56" spans="1:9" ht="15" customHeight="1">
      <c r="A56" s="102"/>
      <c r="B56" s="51" t="s">
        <v>16</v>
      </c>
      <c r="C56" s="61">
        <v>2899.3</v>
      </c>
      <c r="D56" s="21">
        <f t="shared" si="4"/>
        <v>1.907434210526316</v>
      </c>
      <c r="E56" s="25">
        <f t="shared" si="5"/>
        <v>207.09285714285716</v>
      </c>
    </row>
    <row r="57" spans="1:9" ht="15" customHeight="1">
      <c r="A57" s="102"/>
      <c r="B57" s="51" t="s">
        <v>17</v>
      </c>
      <c r="C57" s="61">
        <v>3409</v>
      </c>
      <c r="D57" s="21">
        <f t="shared" si="4"/>
        <v>2.2427631578947369</v>
      </c>
      <c r="E57" s="25">
        <f t="shared" si="5"/>
        <v>243.5</v>
      </c>
    </row>
    <row r="58" spans="1:9" ht="15" customHeight="1">
      <c r="A58" s="102"/>
      <c r="B58" s="51" t="s">
        <v>18</v>
      </c>
      <c r="C58" s="61">
        <v>3743</v>
      </c>
      <c r="D58" s="21">
        <f t="shared" si="4"/>
        <v>2.4624999999999999</v>
      </c>
      <c r="E58" s="25">
        <f t="shared" si="5"/>
        <v>267.35714285714283</v>
      </c>
    </row>
    <row r="59" spans="1:9" ht="15" customHeight="1">
      <c r="A59" s="102"/>
      <c r="B59" s="51" t="s">
        <v>39</v>
      </c>
      <c r="C59" s="61">
        <v>3520</v>
      </c>
      <c r="D59" s="21">
        <f t="shared" ref="D59" si="6">+C59/$B$119</f>
        <v>2.3157894736842106</v>
      </c>
      <c r="E59" s="25">
        <f t="shared" ref="E59" si="7">+C59/$C$23*100</f>
        <v>251.42857142857142</v>
      </c>
    </row>
    <row r="60" spans="1:9" ht="15" customHeight="1">
      <c r="A60" s="102"/>
      <c r="B60" s="51" t="s">
        <v>71</v>
      </c>
      <c r="C60" s="61">
        <v>4456</v>
      </c>
      <c r="D60" s="21">
        <f t="shared" ref="D60" si="8">+C60/$B$119</f>
        <v>2.9315789473684211</v>
      </c>
      <c r="E60" s="25">
        <f t="shared" ref="E60" si="9">+C60/$C$23*100</f>
        <v>318.28571428571428</v>
      </c>
    </row>
    <row r="61" spans="1:9" ht="15" customHeight="1" thickBot="1">
      <c r="A61" s="102"/>
      <c r="B61" s="53" t="s">
        <v>72</v>
      </c>
      <c r="C61" s="81">
        <v>5033.8888888888887</v>
      </c>
      <c r="D61" s="22">
        <f t="shared" ref="D61" si="10">+C61/$B$119</f>
        <v>3.3117690058479532</v>
      </c>
      <c r="E61" s="26">
        <f t="shared" ref="E61" si="11">+C61/$C$23*100</f>
        <v>359.56349206349205</v>
      </c>
    </row>
    <row r="62" spans="1:9" ht="15" customHeight="1">
      <c r="A62" s="92">
        <v>2017</v>
      </c>
      <c r="B62" s="50" t="s">
        <v>73</v>
      </c>
      <c r="C62" s="83">
        <v>3517.6</v>
      </c>
      <c r="D62" s="56">
        <f t="shared" ref="D62" si="12">+C62/$B$119</f>
        <v>2.3142105263157893</v>
      </c>
      <c r="E62" s="57">
        <f t="shared" ref="E62" si="13">+C62/$C$23*100</f>
        <v>251.25714285714284</v>
      </c>
    </row>
    <row r="63" spans="1:9" ht="15" customHeight="1">
      <c r="A63" s="93"/>
      <c r="B63" s="62" t="s">
        <v>11</v>
      </c>
      <c r="C63" s="83">
        <v>5373.666666666667</v>
      </c>
      <c r="D63" s="56">
        <f t="shared" ref="D63:D76" si="14">+C63/$B$119</f>
        <v>3.5353070175438597</v>
      </c>
      <c r="E63" s="57">
        <f t="shared" ref="E63:E76" si="15">+C63/$C$23*100</f>
        <v>383.83333333333331</v>
      </c>
    </row>
    <row r="64" spans="1:9" ht="15" customHeight="1">
      <c r="A64" s="93"/>
      <c r="B64" s="62" t="s">
        <v>12</v>
      </c>
      <c r="C64" s="83">
        <v>3084</v>
      </c>
      <c r="D64" s="56">
        <f t="shared" si="14"/>
        <v>2.0289473684210528</v>
      </c>
      <c r="E64" s="57">
        <f t="shared" si="15"/>
        <v>220.28571428571428</v>
      </c>
    </row>
    <row r="65" spans="1:5" ht="15" customHeight="1">
      <c r="A65" s="93"/>
      <c r="B65" s="62" t="s">
        <v>13</v>
      </c>
      <c r="C65" s="83">
        <v>3833</v>
      </c>
      <c r="D65" s="56">
        <f t="shared" si="14"/>
        <v>2.5217105263157893</v>
      </c>
      <c r="E65" s="57">
        <f t="shared" si="15"/>
        <v>273.78571428571428</v>
      </c>
    </row>
    <row r="66" spans="1:5" ht="15" customHeight="1">
      <c r="A66" s="93"/>
      <c r="B66" s="62" t="s">
        <v>14</v>
      </c>
      <c r="C66" s="83">
        <v>3078</v>
      </c>
      <c r="D66" s="56">
        <f t="shared" si="14"/>
        <v>2.0249999999999999</v>
      </c>
      <c r="E66" s="57">
        <f t="shared" si="15"/>
        <v>219.85714285714283</v>
      </c>
    </row>
    <row r="67" spans="1:5" ht="15" customHeight="1">
      <c r="A67" s="93"/>
      <c r="B67" s="62" t="s">
        <v>15</v>
      </c>
      <c r="C67" s="83">
        <v>3288</v>
      </c>
      <c r="D67" s="56">
        <f t="shared" si="14"/>
        <v>2.1631578947368419</v>
      </c>
      <c r="E67" s="57">
        <f t="shared" si="15"/>
        <v>234.85714285714289</v>
      </c>
    </row>
    <row r="68" spans="1:5" ht="15" customHeight="1">
      <c r="A68" s="93"/>
      <c r="B68" s="62" t="s">
        <v>16</v>
      </c>
      <c r="C68" s="83">
        <v>3461</v>
      </c>
      <c r="D68" s="56">
        <f t="shared" si="14"/>
        <v>2.2769736842105264</v>
      </c>
      <c r="E68" s="57">
        <f t="shared" si="15"/>
        <v>247.21428571428569</v>
      </c>
    </row>
    <row r="69" spans="1:5" ht="15" customHeight="1">
      <c r="A69" s="93"/>
      <c r="B69" s="62" t="s">
        <v>17</v>
      </c>
      <c r="C69" s="83">
        <v>4049</v>
      </c>
      <c r="D69" s="56">
        <f t="shared" si="14"/>
        <v>2.6638157894736842</v>
      </c>
      <c r="E69" s="57">
        <f t="shared" si="15"/>
        <v>289.21428571428572</v>
      </c>
    </row>
    <row r="70" spans="1:5" ht="15" customHeight="1">
      <c r="A70" s="93"/>
      <c r="B70" s="62" t="s">
        <v>18</v>
      </c>
      <c r="C70" s="83">
        <v>3321</v>
      </c>
      <c r="D70" s="56">
        <f t="shared" si="14"/>
        <v>2.1848684210526317</v>
      </c>
      <c r="E70" s="57">
        <f t="shared" si="15"/>
        <v>237.21428571428572</v>
      </c>
    </row>
    <row r="71" spans="1:5" ht="15" customHeight="1">
      <c r="A71" s="93"/>
      <c r="B71" s="62" t="s">
        <v>39</v>
      </c>
      <c r="C71" s="83">
        <v>3905</v>
      </c>
      <c r="D71" s="56">
        <f t="shared" si="14"/>
        <v>2.5690789473684212</v>
      </c>
      <c r="E71" s="57">
        <f t="shared" si="15"/>
        <v>278.92857142857139</v>
      </c>
    </row>
    <row r="72" spans="1:5" ht="15" customHeight="1">
      <c r="A72" s="93"/>
      <c r="B72" s="62" t="s">
        <v>71</v>
      </c>
      <c r="C72" s="83">
        <v>3784</v>
      </c>
      <c r="D72" s="56">
        <f t="shared" si="14"/>
        <v>2.4894736842105263</v>
      </c>
      <c r="E72" s="57">
        <f t="shared" si="15"/>
        <v>270.28571428571428</v>
      </c>
    </row>
    <row r="73" spans="1:5" ht="15" customHeight="1" thickBot="1">
      <c r="A73" s="93"/>
      <c r="B73" s="78" t="s">
        <v>72</v>
      </c>
      <c r="C73" s="82">
        <v>6618</v>
      </c>
      <c r="D73" s="22">
        <f t="shared" si="14"/>
        <v>4.3539473684210526</v>
      </c>
      <c r="E73" s="26">
        <f t="shared" si="15"/>
        <v>472.71428571428567</v>
      </c>
    </row>
    <row r="74" spans="1:5" ht="15" customHeight="1">
      <c r="A74" s="92">
        <v>2018</v>
      </c>
      <c r="B74" s="50" t="s">
        <v>73</v>
      </c>
      <c r="C74" s="85">
        <v>3499</v>
      </c>
      <c r="D74" s="23">
        <f t="shared" si="14"/>
        <v>2.3019736842105263</v>
      </c>
      <c r="E74" s="24">
        <f t="shared" si="15"/>
        <v>249.92857142857142</v>
      </c>
    </row>
    <row r="75" spans="1:5" ht="15" customHeight="1">
      <c r="A75" s="93"/>
      <c r="B75" s="62" t="s">
        <v>11</v>
      </c>
      <c r="C75" s="83">
        <v>3178</v>
      </c>
      <c r="D75" s="56">
        <f t="shared" si="14"/>
        <v>2.0907894736842105</v>
      </c>
      <c r="E75" s="57">
        <f t="shared" si="15"/>
        <v>227</v>
      </c>
    </row>
    <row r="76" spans="1:5" ht="15" customHeight="1">
      <c r="A76" s="93"/>
      <c r="B76" s="62" t="s">
        <v>12</v>
      </c>
      <c r="C76" s="83">
        <v>3834</v>
      </c>
      <c r="D76" s="56">
        <f t="shared" si="14"/>
        <v>2.5223684210526316</v>
      </c>
      <c r="E76" s="57">
        <f t="shared" si="15"/>
        <v>273.85714285714283</v>
      </c>
    </row>
    <row r="77" spans="1:5" ht="15" customHeight="1">
      <c r="A77" s="93"/>
      <c r="B77" s="62" t="s">
        <v>13</v>
      </c>
      <c r="C77" s="83" t="s">
        <v>75</v>
      </c>
      <c r="D77" s="56" t="s">
        <v>75</v>
      </c>
      <c r="E77" s="57" t="s">
        <v>75</v>
      </c>
    </row>
    <row r="78" spans="1:5" ht="15" customHeight="1">
      <c r="A78" s="93"/>
      <c r="B78" s="62" t="s">
        <v>14</v>
      </c>
      <c r="C78" s="83">
        <v>3729</v>
      </c>
      <c r="D78" s="56">
        <f t="shared" ref="D78:D98" si="16">+C78/$B$119</f>
        <v>2.4532894736842104</v>
      </c>
      <c r="E78" s="57">
        <f t="shared" ref="E78:E98" si="17">+C78/$C$23*100</f>
        <v>266.35714285714289</v>
      </c>
    </row>
    <row r="79" spans="1:5" ht="15" customHeight="1">
      <c r="A79" s="93"/>
      <c r="B79" s="62" t="s">
        <v>15</v>
      </c>
      <c r="C79" s="83">
        <v>2854</v>
      </c>
      <c r="D79" s="56">
        <f t="shared" si="16"/>
        <v>1.8776315789473683</v>
      </c>
      <c r="E79" s="57">
        <f t="shared" si="17"/>
        <v>203.85714285714286</v>
      </c>
    </row>
    <row r="80" spans="1:5" ht="15" customHeight="1">
      <c r="A80" s="93"/>
      <c r="B80" s="62" t="s">
        <v>16</v>
      </c>
      <c r="C80" s="83">
        <v>3406</v>
      </c>
      <c r="D80" s="56">
        <f t="shared" si="16"/>
        <v>2.2407894736842104</v>
      </c>
      <c r="E80" s="57">
        <f t="shared" si="17"/>
        <v>243.28571428571428</v>
      </c>
    </row>
    <row r="81" spans="1:5" ht="15" customHeight="1">
      <c r="A81" s="93"/>
      <c r="B81" s="62" t="s">
        <v>17</v>
      </c>
      <c r="C81" s="83">
        <v>3759</v>
      </c>
      <c r="D81" s="56">
        <f t="shared" si="16"/>
        <v>2.4730263157894736</v>
      </c>
      <c r="E81" s="57">
        <f t="shared" si="17"/>
        <v>268.5</v>
      </c>
    </row>
    <row r="82" spans="1:5" ht="15" customHeight="1">
      <c r="A82" s="93"/>
      <c r="B82" s="62" t="s">
        <v>18</v>
      </c>
      <c r="C82" s="83">
        <v>4909</v>
      </c>
      <c r="D82" s="56">
        <f t="shared" si="16"/>
        <v>3.2296052631578949</v>
      </c>
      <c r="E82" s="57">
        <f t="shared" si="17"/>
        <v>350.64285714285711</v>
      </c>
    </row>
    <row r="83" spans="1:5" ht="15" customHeight="1">
      <c r="A83" s="93"/>
      <c r="B83" s="62" t="s">
        <v>39</v>
      </c>
      <c r="C83" s="83">
        <v>4318</v>
      </c>
      <c r="D83" s="56">
        <f t="shared" si="16"/>
        <v>2.8407894736842105</v>
      </c>
      <c r="E83" s="57">
        <f t="shared" si="17"/>
        <v>308.42857142857139</v>
      </c>
    </row>
    <row r="84" spans="1:5" ht="15" customHeight="1">
      <c r="A84" s="93"/>
      <c r="B84" s="62" t="s">
        <v>71</v>
      </c>
      <c r="C84" s="83">
        <v>4705</v>
      </c>
      <c r="D84" s="56">
        <f t="shared" si="16"/>
        <v>3.0953947368421053</v>
      </c>
      <c r="E84" s="57">
        <f t="shared" si="17"/>
        <v>336.07142857142856</v>
      </c>
    </row>
    <row r="85" spans="1:5" ht="15" customHeight="1" thickBot="1">
      <c r="A85" s="93"/>
      <c r="B85" s="78" t="s">
        <v>72</v>
      </c>
      <c r="C85" s="75">
        <v>9796</v>
      </c>
      <c r="D85" s="76">
        <f t="shared" si="16"/>
        <v>6.4447368421052635</v>
      </c>
      <c r="E85" s="77">
        <f t="shared" si="17"/>
        <v>699.71428571428578</v>
      </c>
    </row>
    <row r="86" spans="1:5" ht="15" customHeight="1">
      <c r="A86" s="92">
        <v>2019</v>
      </c>
      <c r="B86" s="50" t="s">
        <v>73</v>
      </c>
      <c r="C86" s="85">
        <v>4704</v>
      </c>
      <c r="D86" s="23">
        <f t="shared" si="16"/>
        <v>3.094736842105263</v>
      </c>
      <c r="E86" s="24">
        <f t="shared" si="17"/>
        <v>336</v>
      </c>
    </row>
    <row r="87" spans="1:5" ht="15" customHeight="1">
      <c r="A87" s="93"/>
      <c r="B87" s="62" t="s">
        <v>11</v>
      </c>
      <c r="C87" s="83">
        <v>7042</v>
      </c>
      <c r="D87" s="56">
        <f t="shared" si="16"/>
        <v>4.632894736842105</v>
      </c>
      <c r="E87" s="57">
        <f t="shared" si="17"/>
        <v>503</v>
      </c>
    </row>
    <row r="88" spans="1:5" ht="15" customHeight="1">
      <c r="A88" s="93"/>
      <c r="B88" s="62" t="s">
        <v>12</v>
      </c>
      <c r="C88" s="83">
        <v>4920</v>
      </c>
      <c r="D88" s="56">
        <f t="shared" si="16"/>
        <v>3.236842105263158</v>
      </c>
      <c r="E88" s="57">
        <f t="shared" si="17"/>
        <v>351.42857142857144</v>
      </c>
    </row>
    <row r="89" spans="1:5" ht="15" customHeight="1">
      <c r="A89" s="93"/>
      <c r="B89" s="62" t="s">
        <v>13</v>
      </c>
      <c r="C89" s="83">
        <v>6415</v>
      </c>
      <c r="D89" s="56">
        <f t="shared" si="16"/>
        <v>4.2203947368421053</v>
      </c>
      <c r="E89" s="57">
        <f t="shared" si="17"/>
        <v>458.21428571428572</v>
      </c>
    </row>
    <row r="90" spans="1:5" ht="15" customHeight="1">
      <c r="A90" s="93"/>
      <c r="B90" s="62" t="s">
        <v>14</v>
      </c>
      <c r="C90" s="83">
        <v>4273</v>
      </c>
      <c r="D90" s="56">
        <f t="shared" si="16"/>
        <v>2.8111842105263158</v>
      </c>
      <c r="E90" s="57">
        <f t="shared" si="17"/>
        <v>305.21428571428572</v>
      </c>
    </row>
    <row r="91" spans="1:5" ht="15" customHeight="1">
      <c r="A91" s="93"/>
      <c r="B91" s="62" t="s">
        <v>15</v>
      </c>
      <c r="C91" s="83">
        <v>4377</v>
      </c>
      <c r="D91" s="56">
        <f t="shared" si="16"/>
        <v>2.8796052631578948</v>
      </c>
      <c r="E91" s="57">
        <f t="shared" si="17"/>
        <v>312.64285714285711</v>
      </c>
    </row>
    <row r="92" spans="1:5" ht="15" customHeight="1">
      <c r="A92" s="93"/>
      <c r="B92" s="62" t="s">
        <v>16</v>
      </c>
      <c r="C92" s="83">
        <v>6474</v>
      </c>
      <c r="D92" s="56">
        <f t="shared" si="16"/>
        <v>4.2592105263157896</v>
      </c>
      <c r="E92" s="57">
        <f t="shared" si="17"/>
        <v>462.42857142857144</v>
      </c>
    </row>
    <row r="93" spans="1:5" ht="15" customHeight="1">
      <c r="A93" s="93"/>
      <c r="B93" s="62" t="s">
        <v>17</v>
      </c>
      <c r="C93" s="83">
        <v>4871</v>
      </c>
      <c r="D93" s="56">
        <f t="shared" si="16"/>
        <v>3.204605263157895</v>
      </c>
      <c r="E93" s="57">
        <f t="shared" si="17"/>
        <v>347.92857142857139</v>
      </c>
    </row>
    <row r="94" spans="1:5" ht="15" customHeight="1">
      <c r="A94" s="93"/>
      <c r="B94" s="62" t="s">
        <v>18</v>
      </c>
      <c r="C94" s="83">
        <v>7799</v>
      </c>
      <c r="D94" s="56">
        <f t="shared" si="16"/>
        <v>5.1309210526315789</v>
      </c>
      <c r="E94" s="57">
        <f t="shared" si="17"/>
        <v>557.07142857142856</v>
      </c>
    </row>
    <row r="95" spans="1:5" ht="15" customHeight="1">
      <c r="A95" s="93"/>
      <c r="B95" s="62" t="s">
        <v>39</v>
      </c>
      <c r="C95" s="83">
        <v>7799</v>
      </c>
      <c r="D95" s="56">
        <f t="shared" si="16"/>
        <v>5.1309210526315789</v>
      </c>
      <c r="E95" s="57">
        <f t="shared" si="17"/>
        <v>557.07142857142856</v>
      </c>
    </row>
    <row r="96" spans="1:5" ht="15" customHeight="1">
      <c r="A96" s="93"/>
      <c r="B96" s="62" t="s">
        <v>71</v>
      </c>
      <c r="C96" s="83">
        <v>8663</v>
      </c>
      <c r="D96" s="56">
        <f t="shared" si="16"/>
        <v>5.6993421052631579</v>
      </c>
      <c r="E96" s="57">
        <f t="shared" si="17"/>
        <v>618.78571428571433</v>
      </c>
    </row>
    <row r="97" spans="1:5" ht="15" customHeight="1" thickBot="1">
      <c r="A97" s="94"/>
      <c r="B97" s="78" t="s">
        <v>72</v>
      </c>
      <c r="C97" s="75">
        <v>11085</v>
      </c>
      <c r="D97" s="76">
        <f t="shared" si="16"/>
        <v>7.2927631578947372</v>
      </c>
      <c r="E97" s="77">
        <f t="shared" si="17"/>
        <v>791.78571428571422</v>
      </c>
    </row>
    <row r="98" spans="1:5" ht="15" customHeight="1">
      <c r="A98" s="92">
        <v>2020</v>
      </c>
      <c r="B98" s="50" t="s">
        <v>73</v>
      </c>
      <c r="C98" s="85">
        <v>6617</v>
      </c>
      <c r="D98" s="23">
        <f t="shared" si="16"/>
        <v>4.3532894736842103</v>
      </c>
      <c r="E98" s="24">
        <f t="shared" si="17"/>
        <v>472.64285714285717</v>
      </c>
    </row>
    <row r="99" spans="1:5" ht="15" customHeight="1">
      <c r="A99" s="93"/>
      <c r="B99" s="62" t="s">
        <v>11</v>
      </c>
      <c r="C99" s="13" t="s">
        <v>75</v>
      </c>
      <c r="D99" s="56" t="s">
        <v>75</v>
      </c>
      <c r="E99" s="57" t="s">
        <v>75</v>
      </c>
    </row>
    <row r="100" spans="1:5" ht="15" customHeight="1">
      <c r="A100" s="93"/>
      <c r="B100" s="62" t="s">
        <v>12</v>
      </c>
      <c r="C100" s="83" t="s">
        <v>75</v>
      </c>
      <c r="D100" s="56" t="s">
        <v>75</v>
      </c>
      <c r="E100" s="57" t="s">
        <v>75</v>
      </c>
    </row>
    <row r="101" spans="1:5" ht="15" customHeight="1">
      <c r="A101" s="93"/>
      <c r="B101" s="62" t="s">
        <v>13</v>
      </c>
      <c r="C101" s="83" t="s">
        <v>75</v>
      </c>
      <c r="D101" s="56" t="s">
        <v>75</v>
      </c>
      <c r="E101" s="57" t="s">
        <v>75</v>
      </c>
    </row>
    <row r="102" spans="1:5" ht="15" customHeight="1">
      <c r="A102" s="93"/>
      <c r="B102" s="62" t="s">
        <v>14</v>
      </c>
      <c r="C102" s="83" t="s">
        <v>75</v>
      </c>
      <c r="D102" s="56" t="s">
        <v>75</v>
      </c>
      <c r="E102" s="57" t="s">
        <v>75</v>
      </c>
    </row>
    <row r="103" spans="1:5" ht="15" customHeight="1">
      <c r="A103" s="93"/>
      <c r="B103" s="62" t="s">
        <v>15</v>
      </c>
      <c r="C103" s="83" t="s">
        <v>75</v>
      </c>
      <c r="D103" s="56" t="s">
        <v>75</v>
      </c>
      <c r="E103" s="57" t="s">
        <v>75</v>
      </c>
    </row>
    <row r="104" spans="1:5" ht="15" customHeight="1">
      <c r="A104" s="93"/>
      <c r="B104" s="62" t="s">
        <v>16</v>
      </c>
      <c r="C104" s="83" t="s">
        <v>75</v>
      </c>
      <c r="D104" s="56" t="s">
        <v>75</v>
      </c>
      <c r="E104" s="57" t="s">
        <v>75</v>
      </c>
    </row>
    <row r="105" spans="1:5" ht="15" customHeight="1">
      <c r="A105" s="93"/>
      <c r="B105" s="62" t="s">
        <v>17</v>
      </c>
      <c r="C105" s="83" t="s">
        <v>75</v>
      </c>
      <c r="D105" s="56" t="s">
        <v>75</v>
      </c>
      <c r="E105" s="57" t="s">
        <v>75</v>
      </c>
    </row>
    <row r="106" spans="1:5" ht="15" customHeight="1">
      <c r="A106" s="93"/>
      <c r="B106" s="62" t="s">
        <v>18</v>
      </c>
      <c r="C106" s="83" t="s">
        <v>75</v>
      </c>
      <c r="D106" s="56" t="s">
        <v>75</v>
      </c>
      <c r="E106" s="57" t="s">
        <v>75</v>
      </c>
    </row>
    <row r="107" spans="1:5" ht="15" customHeight="1">
      <c r="A107" s="93"/>
      <c r="B107" s="62" t="s">
        <v>39</v>
      </c>
      <c r="C107" s="83" t="s">
        <v>75</v>
      </c>
      <c r="D107" s="56" t="s">
        <v>75</v>
      </c>
      <c r="E107" s="57" t="s">
        <v>75</v>
      </c>
    </row>
    <row r="108" spans="1:5" ht="15" customHeight="1">
      <c r="A108" s="93"/>
      <c r="B108" s="62" t="s">
        <v>71</v>
      </c>
      <c r="C108" s="83" t="s">
        <v>75</v>
      </c>
      <c r="D108" s="56" t="s">
        <v>75</v>
      </c>
      <c r="E108" s="57" t="s">
        <v>75</v>
      </c>
    </row>
    <row r="109" spans="1:5" ht="15" customHeight="1" thickBot="1">
      <c r="A109" s="93"/>
      <c r="B109" s="78" t="s">
        <v>72</v>
      </c>
      <c r="C109" s="75" t="s">
        <v>75</v>
      </c>
      <c r="D109" s="76" t="s">
        <v>75</v>
      </c>
      <c r="E109" s="77" t="s">
        <v>75</v>
      </c>
    </row>
    <row r="110" spans="1:5" ht="15" customHeight="1">
      <c r="A110" s="92">
        <v>2021</v>
      </c>
      <c r="B110" s="62" t="s">
        <v>73</v>
      </c>
      <c r="C110" s="83" t="s">
        <v>75</v>
      </c>
      <c r="D110" s="56" t="s">
        <v>75</v>
      </c>
      <c r="E110" s="57" t="s">
        <v>75</v>
      </c>
    </row>
    <row r="111" spans="1:5" ht="15" customHeight="1">
      <c r="A111" s="93"/>
      <c r="B111" s="62" t="s">
        <v>11</v>
      </c>
      <c r="C111" s="83" t="s">
        <v>75</v>
      </c>
      <c r="D111" s="56" t="s">
        <v>75</v>
      </c>
      <c r="E111" s="57" t="s">
        <v>75</v>
      </c>
    </row>
    <row r="112" spans="1:5" ht="15" customHeight="1">
      <c r="A112" s="93"/>
      <c r="B112" s="62" t="s">
        <v>12</v>
      </c>
      <c r="C112" s="83" t="s">
        <v>75</v>
      </c>
      <c r="D112" s="56" t="s">
        <v>75</v>
      </c>
      <c r="E112" s="57" t="s">
        <v>75</v>
      </c>
    </row>
    <row r="113" spans="1:9" ht="15" customHeight="1">
      <c r="A113" s="93"/>
      <c r="B113" s="62" t="s">
        <v>13</v>
      </c>
      <c r="C113" s="83" t="s">
        <v>75</v>
      </c>
      <c r="D113" s="56" t="s">
        <v>75</v>
      </c>
      <c r="E113" s="57" t="s">
        <v>75</v>
      </c>
    </row>
    <row r="114" spans="1:9" ht="15" customHeight="1">
      <c r="A114" s="93"/>
      <c r="B114" s="62" t="s">
        <v>14</v>
      </c>
      <c r="C114" s="83" t="s">
        <v>75</v>
      </c>
      <c r="D114" s="56" t="s">
        <v>75</v>
      </c>
      <c r="E114" s="57" t="s">
        <v>75</v>
      </c>
    </row>
    <row r="115" spans="1:9" ht="15" customHeight="1">
      <c r="A115" s="93"/>
      <c r="B115" s="62" t="s">
        <v>15</v>
      </c>
      <c r="C115" s="83" t="s">
        <v>75</v>
      </c>
      <c r="D115" s="56" t="s">
        <v>75</v>
      </c>
      <c r="E115" s="57" t="s">
        <v>75</v>
      </c>
    </row>
    <row r="116" spans="1:9" ht="15" customHeight="1">
      <c r="A116" s="93"/>
      <c r="B116" s="62" t="s">
        <v>16</v>
      </c>
      <c r="C116" s="83" t="s">
        <v>75</v>
      </c>
      <c r="D116" s="56" t="s">
        <v>75</v>
      </c>
      <c r="E116" s="57" t="s">
        <v>75</v>
      </c>
    </row>
    <row r="117" spans="1:9" ht="15" customHeight="1">
      <c r="A117" s="93"/>
      <c r="B117" s="62" t="s">
        <v>17</v>
      </c>
      <c r="C117" s="83" t="s">
        <v>75</v>
      </c>
      <c r="D117" s="56" t="s">
        <v>75</v>
      </c>
      <c r="E117" s="57" t="s">
        <v>75</v>
      </c>
    </row>
    <row r="118" spans="1:9" ht="15" customHeight="1" thickBot="1">
      <c r="A118" s="94"/>
      <c r="B118" s="78" t="s">
        <v>18</v>
      </c>
      <c r="C118" s="75">
        <v>24340</v>
      </c>
      <c r="D118" s="76">
        <f t="shared" ref="D118" si="18">+C118/$B$119</f>
        <v>16.013157894736842</v>
      </c>
      <c r="E118" s="77">
        <f t="shared" ref="E118" si="19">+C118/$C$23*100</f>
        <v>1738.5714285714287</v>
      </c>
    </row>
    <row r="119" spans="1:9" ht="15" customHeight="1">
      <c r="A119" s="70" t="s">
        <v>76</v>
      </c>
      <c r="B119" s="15">
        <v>1520</v>
      </c>
    </row>
    <row r="120" spans="1:9" ht="15" customHeight="1">
      <c r="A120" s="3"/>
      <c r="B120" s="18"/>
      <c r="I120" s="49"/>
    </row>
    <row r="121" spans="1:9" ht="15" customHeight="1">
      <c r="A121" s="8" t="s">
        <v>25</v>
      </c>
      <c r="I121" s="49"/>
    </row>
    <row r="122" spans="1:9" ht="15" customHeight="1">
      <c r="A122" s="6" t="s">
        <v>20</v>
      </c>
      <c r="I122" s="49"/>
    </row>
    <row r="123" spans="1:9" ht="15" customHeight="1">
      <c r="A123" s="6" t="s">
        <v>21</v>
      </c>
      <c r="I123" s="49"/>
    </row>
    <row r="124" spans="1:9" ht="15" customHeight="1">
      <c r="I124" s="49"/>
    </row>
    <row r="125" spans="1:9" ht="15" customHeight="1">
      <c r="A125" s="7" t="s">
        <v>22</v>
      </c>
      <c r="E125" s="8"/>
      <c r="H125" s="49"/>
    </row>
    <row r="126" spans="1:9" ht="15" customHeight="1"/>
    <row r="127" spans="1:9" ht="12" customHeight="1">
      <c r="A127" s="119" t="s">
        <v>79</v>
      </c>
      <c r="B127" s="8"/>
      <c r="C127" s="49"/>
      <c r="D127" s="8"/>
      <c r="F127" s="8"/>
      <c r="G127" s="68"/>
      <c r="H127" s="8"/>
    </row>
    <row r="128" spans="1:9" ht="12" customHeight="1">
      <c r="A128" s="120" t="s">
        <v>80</v>
      </c>
      <c r="B128" s="8"/>
      <c r="C128" s="49"/>
      <c r="D128" s="8"/>
      <c r="F128" s="8"/>
      <c r="G128" s="67"/>
      <c r="H128" s="8"/>
    </row>
    <row r="129" spans="2:8" ht="12" customHeight="1">
      <c r="B129" s="8"/>
      <c r="C129" s="49"/>
      <c r="D129" s="8"/>
      <c r="F129" s="8"/>
      <c r="G129" s="67"/>
      <c r="H129" s="8"/>
    </row>
    <row r="130" spans="2:8" ht="12" customHeight="1">
      <c r="B130" s="8"/>
      <c r="C130" s="49"/>
      <c r="D130" s="8"/>
      <c r="F130" s="8"/>
      <c r="G130" s="67"/>
      <c r="H130" s="8"/>
    </row>
    <row r="131" spans="2:8" ht="12" customHeight="1">
      <c r="C131" s="49"/>
      <c r="D131" s="49"/>
      <c r="F131" s="8"/>
      <c r="G131" s="67"/>
      <c r="H131" s="8"/>
    </row>
    <row r="132" spans="2:8" ht="12" customHeight="1">
      <c r="C132" s="49"/>
      <c r="D132" s="49"/>
      <c r="F132" s="8"/>
      <c r="G132" s="67"/>
      <c r="H132" s="8"/>
    </row>
    <row r="133" spans="2:8" ht="12" customHeight="1">
      <c r="C133" s="49"/>
      <c r="D133" s="49"/>
      <c r="F133" s="8"/>
      <c r="G133" s="67"/>
      <c r="H133" s="8"/>
    </row>
    <row r="134" spans="2:8" ht="18.600000000000001">
      <c r="C134" s="49"/>
      <c r="F134" s="8"/>
      <c r="G134" s="67"/>
      <c r="H134" s="8"/>
    </row>
    <row r="135" spans="2:8" ht="18.600000000000001">
      <c r="C135" s="49"/>
      <c r="F135" s="8"/>
      <c r="G135" s="67"/>
      <c r="H135" s="8"/>
    </row>
    <row r="136" spans="2:8">
      <c r="F136" s="8"/>
      <c r="G136" s="67"/>
      <c r="H136" s="8"/>
    </row>
  </sheetData>
  <mergeCells count="13">
    <mergeCell ref="C12:E12"/>
    <mergeCell ref="C13:E13"/>
    <mergeCell ref="A15:A25"/>
    <mergeCell ref="A26:A37"/>
    <mergeCell ref="A50:A61"/>
    <mergeCell ref="A38:A49"/>
    <mergeCell ref="A12:A14"/>
    <mergeCell ref="B12:B14"/>
    <mergeCell ref="A86:A97"/>
    <mergeCell ref="A98:A109"/>
    <mergeCell ref="A74:A85"/>
    <mergeCell ref="A62:A73"/>
    <mergeCell ref="A110:A118"/>
  </mergeCells>
  <hyperlinks>
    <hyperlink ref="A125" location="Índice!A1" display="Volver al Índice" xr:uid="{00000000-0004-0000-0B00-000000000000}"/>
    <hyperlink ref="A128" r:id="rId1" xr:uid="{45141881-0E35-4855-A0C0-29CFA2A1FA2E}"/>
  </hyperlinks>
  <pageMargins left="0.7" right="0.7" top="0.75" bottom="0.75" header="0.3" footer="0.3"/>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13"/>
  <dimension ref="A1:I134"/>
  <sheetViews>
    <sheetView showGridLines="0" zoomScale="80" zoomScaleNormal="80" workbookViewId="0"/>
  </sheetViews>
  <sheetFormatPr baseColWidth="10" defaultColWidth="22.6640625" defaultRowHeight="13.2"/>
  <cols>
    <col min="1" max="1" width="27.6640625" customWidth="1"/>
    <col min="3" max="5" width="30.6640625" customWidth="1"/>
  </cols>
  <sheetData>
    <row r="1" spans="1:5" ht="14.4">
      <c r="A1" s="2" t="s">
        <v>0</v>
      </c>
      <c r="B1" s="3"/>
      <c r="C1" s="3"/>
    </row>
    <row r="2" spans="1:5" ht="14.4">
      <c r="A2" s="2" t="s">
        <v>1</v>
      </c>
      <c r="B2" s="3"/>
      <c r="C2" s="3"/>
    </row>
    <row r="3" spans="1:5" ht="14.4">
      <c r="A3" s="2" t="s">
        <v>2</v>
      </c>
      <c r="B3" s="3"/>
      <c r="C3" s="3"/>
    </row>
    <row r="4" spans="1:5" ht="14.4">
      <c r="A4" s="2" t="s">
        <v>3</v>
      </c>
      <c r="B4" s="3" t="s">
        <v>19</v>
      </c>
      <c r="C4" s="3"/>
    </row>
    <row r="5" spans="1:5" ht="14.4">
      <c r="A5" s="2" t="s">
        <v>4</v>
      </c>
      <c r="B5" s="3" t="s">
        <v>37</v>
      </c>
      <c r="C5" s="3"/>
    </row>
    <row r="6" spans="1:5" ht="14.4">
      <c r="A6" s="2" t="s">
        <v>5</v>
      </c>
      <c r="B6" s="3" t="s">
        <v>51</v>
      </c>
      <c r="C6" s="3"/>
    </row>
    <row r="7" spans="1:5" ht="14.4">
      <c r="A7" s="2" t="s">
        <v>6</v>
      </c>
      <c r="B7" s="3" t="s">
        <v>23</v>
      </c>
      <c r="C7" s="3"/>
    </row>
    <row r="8" spans="1:5" ht="14.4">
      <c r="A8" s="2" t="s">
        <v>7</v>
      </c>
      <c r="B8" s="5" t="str">
        <f>'BA-BAHIA BLANCA'!B8</f>
        <v>septiembre 2021</v>
      </c>
      <c r="C8" s="3"/>
    </row>
    <row r="9" spans="1:5" ht="14.4">
      <c r="A9" s="2" t="s">
        <v>8</v>
      </c>
      <c r="B9" s="5" t="str">
        <f>'BA-BAHIA BLANCA'!B9</f>
        <v>septiembre 2021</v>
      </c>
      <c r="C9" s="3"/>
    </row>
    <row r="10" spans="1:5" ht="14.4">
      <c r="A10" s="3"/>
      <c r="B10" s="3"/>
      <c r="C10" s="3"/>
    </row>
    <row r="11" spans="1:5" ht="15" thickBot="1">
      <c r="A11" s="3"/>
      <c r="B11" s="3"/>
      <c r="C11" s="3"/>
    </row>
    <row r="12" spans="1:5" ht="15" thickBot="1">
      <c r="A12" s="104" t="s">
        <v>9</v>
      </c>
      <c r="B12" s="107" t="s">
        <v>10</v>
      </c>
      <c r="C12" s="98" t="s">
        <v>70</v>
      </c>
      <c r="D12" s="99"/>
      <c r="E12" s="100"/>
    </row>
    <row r="13" spans="1:5" ht="14.4">
      <c r="A13" s="105"/>
      <c r="B13" s="108"/>
      <c r="C13" s="110" t="s">
        <v>24</v>
      </c>
      <c r="D13" s="111"/>
      <c r="E13" s="112"/>
    </row>
    <row r="14" spans="1:5" ht="15" thickBot="1">
      <c r="A14" s="106"/>
      <c r="B14" s="109"/>
      <c r="C14" s="19" t="s">
        <v>53</v>
      </c>
      <c r="D14" s="27" t="s">
        <v>54</v>
      </c>
      <c r="E14" s="9" t="s">
        <v>68</v>
      </c>
    </row>
    <row r="15" spans="1:5" ht="15" customHeight="1">
      <c r="A15" s="101">
        <v>2013</v>
      </c>
      <c r="B15" s="10" t="s">
        <v>11</v>
      </c>
      <c r="C15" s="28">
        <v>1171</v>
      </c>
      <c r="D15" s="23">
        <f t="shared" ref="D15:D46" si="0">+C15/$B$119</f>
        <v>0.93679999999999997</v>
      </c>
      <c r="E15" s="24">
        <f>+C15/$C$23*100</f>
        <v>91.27045985970382</v>
      </c>
    </row>
    <row r="16" spans="1:5" ht="15" customHeight="1">
      <c r="A16" s="102"/>
      <c r="B16" s="11" t="s">
        <v>12</v>
      </c>
      <c r="C16" s="16">
        <v>1336</v>
      </c>
      <c r="D16" s="21">
        <f t="shared" si="0"/>
        <v>1.0688</v>
      </c>
      <c r="E16" s="25">
        <f t="shared" ref="E16:E51" si="1">+C16/$C$23*100</f>
        <v>104.13094310210444</v>
      </c>
    </row>
    <row r="17" spans="1:8" ht="15" customHeight="1">
      <c r="A17" s="102"/>
      <c r="B17" s="11" t="s">
        <v>13</v>
      </c>
      <c r="C17" s="16">
        <v>950</v>
      </c>
      <c r="D17" s="21">
        <f t="shared" si="0"/>
        <v>0.76</v>
      </c>
      <c r="E17" s="25">
        <f t="shared" si="1"/>
        <v>74.045206547155104</v>
      </c>
    </row>
    <row r="18" spans="1:8" ht="15" customHeight="1">
      <c r="A18" s="102"/>
      <c r="B18" s="11" t="s">
        <v>14</v>
      </c>
      <c r="C18" s="16">
        <v>1382</v>
      </c>
      <c r="D18" s="21">
        <f t="shared" si="0"/>
        <v>1.1055999999999999</v>
      </c>
      <c r="E18" s="25">
        <f t="shared" si="1"/>
        <v>107.71628994544038</v>
      </c>
    </row>
    <row r="19" spans="1:8" ht="15" customHeight="1">
      <c r="A19" s="102"/>
      <c r="B19" s="11" t="s">
        <v>15</v>
      </c>
      <c r="C19" s="16">
        <v>1366</v>
      </c>
      <c r="D19" s="21">
        <f t="shared" si="0"/>
        <v>1.0928</v>
      </c>
      <c r="E19" s="25">
        <f t="shared" si="1"/>
        <v>106.46921278254091</v>
      </c>
    </row>
    <row r="20" spans="1:8" ht="15" customHeight="1">
      <c r="A20" s="102"/>
      <c r="B20" s="11" t="s">
        <v>16</v>
      </c>
      <c r="C20" s="16">
        <v>1283</v>
      </c>
      <c r="D20" s="21">
        <f t="shared" si="0"/>
        <v>1.0264</v>
      </c>
      <c r="E20" s="25">
        <f t="shared" si="1"/>
        <v>100</v>
      </c>
    </row>
    <row r="21" spans="1:8" ht="15" customHeight="1">
      <c r="A21" s="102"/>
      <c r="B21" s="11" t="s">
        <v>17</v>
      </c>
      <c r="C21" s="16">
        <v>1283</v>
      </c>
      <c r="D21" s="21">
        <f t="shared" si="0"/>
        <v>1.0264</v>
      </c>
      <c r="E21" s="25">
        <f t="shared" si="1"/>
        <v>100</v>
      </c>
    </row>
    <row r="22" spans="1:8" ht="15" customHeight="1">
      <c r="A22" s="102"/>
      <c r="B22" s="11" t="s">
        <v>18</v>
      </c>
      <c r="C22" s="16">
        <v>1283</v>
      </c>
      <c r="D22" s="21">
        <f t="shared" si="0"/>
        <v>1.0264</v>
      </c>
      <c r="E22" s="25">
        <f t="shared" si="1"/>
        <v>100</v>
      </c>
    </row>
    <row r="23" spans="1:8" ht="15" customHeight="1">
      <c r="A23" s="102"/>
      <c r="B23" s="11" t="s">
        <v>39</v>
      </c>
      <c r="C23" s="16">
        <v>1283</v>
      </c>
      <c r="D23" s="21">
        <f t="shared" si="0"/>
        <v>1.0264</v>
      </c>
      <c r="E23" s="25">
        <f t="shared" si="1"/>
        <v>100</v>
      </c>
    </row>
    <row r="24" spans="1:8" ht="15" customHeight="1">
      <c r="A24" s="102"/>
      <c r="B24" s="11" t="s">
        <v>71</v>
      </c>
      <c r="C24" s="16">
        <v>1283</v>
      </c>
      <c r="D24" s="21">
        <f t="shared" si="0"/>
        <v>1.0264</v>
      </c>
      <c r="E24" s="25">
        <f t="shared" si="1"/>
        <v>100</v>
      </c>
    </row>
    <row r="25" spans="1:8" ht="15" customHeight="1" thickBot="1">
      <c r="A25" s="103"/>
      <c r="B25" s="12" t="s">
        <v>72</v>
      </c>
      <c r="C25" s="17">
        <v>1283</v>
      </c>
      <c r="D25" s="22">
        <f t="shared" si="0"/>
        <v>1.0264</v>
      </c>
      <c r="E25" s="26">
        <f t="shared" si="1"/>
        <v>100</v>
      </c>
      <c r="H25" s="49"/>
    </row>
    <row r="26" spans="1:8" ht="15" customHeight="1">
      <c r="A26" s="101">
        <v>2014</v>
      </c>
      <c r="B26" s="50" t="s">
        <v>73</v>
      </c>
      <c r="C26" s="20">
        <v>1523</v>
      </c>
      <c r="D26" s="23">
        <f t="shared" si="0"/>
        <v>1.2183999999999999</v>
      </c>
      <c r="E26" s="24">
        <f t="shared" si="1"/>
        <v>118.70615744349182</v>
      </c>
      <c r="H26" s="49"/>
    </row>
    <row r="27" spans="1:8" ht="15" customHeight="1">
      <c r="A27" s="102"/>
      <c r="B27" s="51" t="s">
        <v>11</v>
      </c>
      <c r="C27" s="35">
        <v>1668</v>
      </c>
      <c r="D27" s="21">
        <f t="shared" si="0"/>
        <v>1.3344</v>
      </c>
      <c r="E27" s="25">
        <f t="shared" si="1"/>
        <v>130.00779423226811</v>
      </c>
    </row>
    <row r="28" spans="1:8" ht="15" customHeight="1">
      <c r="A28" s="102"/>
      <c r="B28" s="51" t="s">
        <v>12</v>
      </c>
      <c r="C28" s="35">
        <v>1441.6666666666667</v>
      </c>
      <c r="D28" s="21">
        <f t="shared" si="0"/>
        <v>1.1533333333333333</v>
      </c>
      <c r="E28" s="25">
        <f t="shared" si="1"/>
        <v>112.36684853208627</v>
      </c>
    </row>
    <row r="29" spans="1:8" ht="15" customHeight="1">
      <c r="A29" s="102"/>
      <c r="B29" s="52" t="s">
        <v>13</v>
      </c>
      <c r="C29" s="43">
        <v>1898.3333333333333</v>
      </c>
      <c r="D29" s="41">
        <f t="shared" si="0"/>
        <v>1.5186666666666666</v>
      </c>
      <c r="E29" s="42">
        <f t="shared" si="1"/>
        <v>147.96050922317485</v>
      </c>
    </row>
    <row r="30" spans="1:8" ht="15" customHeight="1">
      <c r="A30" s="102"/>
      <c r="B30" s="52" t="s">
        <v>14</v>
      </c>
      <c r="C30" s="43">
        <v>1616</v>
      </c>
      <c r="D30" s="41">
        <f t="shared" si="0"/>
        <v>1.2927999999999999</v>
      </c>
      <c r="E30" s="42">
        <f t="shared" si="1"/>
        <v>125.95479345284491</v>
      </c>
    </row>
    <row r="31" spans="1:8" ht="15" customHeight="1">
      <c r="A31" s="102"/>
      <c r="B31" s="52" t="s">
        <v>15</v>
      </c>
      <c r="C31" s="43">
        <v>1617.5</v>
      </c>
      <c r="D31" s="41">
        <f t="shared" si="0"/>
        <v>1.294</v>
      </c>
      <c r="E31" s="42">
        <f t="shared" si="1"/>
        <v>126.07170693686672</v>
      </c>
    </row>
    <row r="32" spans="1:8" ht="15" customHeight="1">
      <c r="A32" s="102"/>
      <c r="B32" s="52" t="s">
        <v>16</v>
      </c>
      <c r="C32" s="43">
        <v>1666.6666666666667</v>
      </c>
      <c r="D32" s="41">
        <f t="shared" si="0"/>
        <v>1.3333333333333335</v>
      </c>
      <c r="E32" s="42">
        <f t="shared" si="1"/>
        <v>129.90387113535985</v>
      </c>
    </row>
    <row r="33" spans="1:9" ht="15" customHeight="1">
      <c r="A33" s="102"/>
      <c r="B33" s="52" t="s">
        <v>17</v>
      </c>
      <c r="C33" s="43">
        <v>1659</v>
      </c>
      <c r="D33" s="41">
        <f t="shared" si="0"/>
        <v>1.3271999999999999</v>
      </c>
      <c r="E33" s="42">
        <f t="shared" si="1"/>
        <v>129.30631332813718</v>
      </c>
    </row>
    <row r="34" spans="1:9" ht="15" customHeight="1">
      <c r="A34" s="102"/>
      <c r="B34" s="52" t="s">
        <v>18</v>
      </c>
      <c r="C34" s="43">
        <v>1623</v>
      </c>
      <c r="D34" s="41">
        <f t="shared" si="0"/>
        <v>1.2984</v>
      </c>
      <c r="E34" s="42">
        <f t="shared" si="1"/>
        <v>126.50038971161341</v>
      </c>
    </row>
    <row r="35" spans="1:9" ht="15" customHeight="1">
      <c r="A35" s="102"/>
      <c r="B35" s="52" t="s">
        <v>39</v>
      </c>
      <c r="C35" s="43">
        <v>1386.2</v>
      </c>
      <c r="D35" s="41">
        <f t="shared" si="0"/>
        <v>1.1089599999999999</v>
      </c>
      <c r="E35" s="42">
        <f t="shared" si="1"/>
        <v>108.0436477007015</v>
      </c>
    </row>
    <row r="36" spans="1:9" ht="15" customHeight="1">
      <c r="A36" s="102"/>
      <c r="B36" s="52" t="s">
        <v>71</v>
      </c>
      <c r="C36" s="43">
        <v>1302.5</v>
      </c>
      <c r="D36" s="41">
        <f t="shared" si="0"/>
        <v>1.042</v>
      </c>
      <c r="E36" s="42">
        <f t="shared" si="1"/>
        <v>101.5198752922837</v>
      </c>
    </row>
    <row r="37" spans="1:9" ht="15" customHeight="1" thickBot="1">
      <c r="A37" s="103"/>
      <c r="B37" s="53" t="s">
        <v>72</v>
      </c>
      <c r="C37" s="36">
        <v>1489</v>
      </c>
      <c r="D37" s="22">
        <f t="shared" si="0"/>
        <v>1.1912</v>
      </c>
      <c r="E37" s="26">
        <f t="shared" si="1"/>
        <v>116.05611847233048</v>
      </c>
    </row>
    <row r="38" spans="1:9" ht="15" customHeight="1">
      <c r="A38" s="92">
        <v>2015</v>
      </c>
      <c r="B38" s="50" t="s">
        <v>73</v>
      </c>
      <c r="C38" s="20">
        <v>2305</v>
      </c>
      <c r="D38" s="23">
        <f t="shared" si="0"/>
        <v>1.8440000000000001</v>
      </c>
      <c r="E38" s="24">
        <f t="shared" si="1"/>
        <v>179.65705378020266</v>
      </c>
    </row>
    <row r="39" spans="1:9" ht="15" customHeight="1">
      <c r="A39" s="93"/>
      <c r="B39" s="52" t="s">
        <v>11</v>
      </c>
      <c r="C39" s="43">
        <v>1756</v>
      </c>
      <c r="D39" s="41">
        <f t="shared" si="0"/>
        <v>1.4048</v>
      </c>
      <c r="E39" s="42">
        <f t="shared" si="1"/>
        <v>136.86671862821512</v>
      </c>
    </row>
    <row r="40" spans="1:9" ht="15" customHeight="1">
      <c r="A40" s="93"/>
      <c r="B40" s="51" t="s">
        <v>12</v>
      </c>
      <c r="C40" s="35">
        <v>1345</v>
      </c>
      <c r="D40" s="21">
        <f t="shared" si="0"/>
        <v>1.0760000000000001</v>
      </c>
      <c r="E40" s="25">
        <f t="shared" si="1"/>
        <v>104.83242400623539</v>
      </c>
    </row>
    <row r="41" spans="1:9" ht="15" customHeight="1">
      <c r="A41" s="93"/>
      <c r="B41" s="51" t="s">
        <v>13</v>
      </c>
      <c r="C41" s="35">
        <v>1699</v>
      </c>
      <c r="D41" s="21">
        <f t="shared" si="0"/>
        <v>1.3592</v>
      </c>
      <c r="E41" s="25">
        <f t="shared" si="1"/>
        <v>132.4240062353858</v>
      </c>
    </row>
    <row r="42" spans="1:9" ht="15" customHeight="1">
      <c r="A42" s="93"/>
      <c r="B42" s="62" t="s">
        <v>14</v>
      </c>
      <c r="C42" s="55">
        <v>1692</v>
      </c>
      <c r="D42" s="56">
        <f t="shared" si="0"/>
        <v>1.3535999999999999</v>
      </c>
      <c r="E42" s="57">
        <f t="shared" si="1"/>
        <v>131.87840997661732</v>
      </c>
    </row>
    <row r="43" spans="1:9" ht="15" customHeight="1">
      <c r="A43" s="93"/>
      <c r="B43" s="51" t="s">
        <v>15</v>
      </c>
      <c r="C43" s="61">
        <v>1578</v>
      </c>
      <c r="D43" s="21">
        <f t="shared" si="0"/>
        <v>1.2624</v>
      </c>
      <c r="E43" s="25">
        <f t="shared" si="1"/>
        <v>122.99298519095869</v>
      </c>
    </row>
    <row r="44" spans="1:9" ht="15" customHeight="1">
      <c r="A44" s="93"/>
      <c r="B44" s="51" t="s">
        <v>16</v>
      </c>
      <c r="C44" s="61">
        <v>1403</v>
      </c>
      <c r="D44" s="21">
        <f t="shared" si="0"/>
        <v>1.1224000000000001</v>
      </c>
      <c r="E44" s="25">
        <f t="shared" si="1"/>
        <v>109.35307872174592</v>
      </c>
      <c r="G44" s="66"/>
      <c r="I44" s="49"/>
    </row>
    <row r="45" spans="1:9" ht="15" customHeight="1">
      <c r="A45" s="93"/>
      <c r="B45" s="51" t="s">
        <v>17</v>
      </c>
      <c r="C45" s="35">
        <v>2233</v>
      </c>
      <c r="D45" s="21">
        <f t="shared" si="0"/>
        <v>1.7864</v>
      </c>
      <c r="E45" s="25">
        <f t="shared" si="1"/>
        <v>174.04520654715509</v>
      </c>
      <c r="G45" s="66"/>
      <c r="I45" s="49"/>
    </row>
    <row r="46" spans="1:9" ht="15" customHeight="1">
      <c r="A46" s="93"/>
      <c r="B46" s="62" t="s">
        <v>18</v>
      </c>
      <c r="C46" s="55">
        <v>2161</v>
      </c>
      <c r="D46" s="56">
        <f t="shared" si="0"/>
        <v>1.7287999999999999</v>
      </c>
      <c r="E46" s="57">
        <f t="shared" si="1"/>
        <v>168.43335931410758</v>
      </c>
      <c r="G46" s="66"/>
      <c r="I46" s="49"/>
    </row>
    <row r="47" spans="1:9" ht="15" customHeight="1">
      <c r="A47" s="93"/>
      <c r="B47" s="51" t="s">
        <v>39</v>
      </c>
      <c r="C47" s="60">
        <v>1763</v>
      </c>
      <c r="D47" s="21">
        <f t="shared" ref="D47:D66" si="2">+C47/$B$119</f>
        <v>1.4104000000000001</v>
      </c>
      <c r="E47" s="25">
        <f t="shared" si="1"/>
        <v>137.41231488698361</v>
      </c>
      <c r="G47" s="66"/>
      <c r="I47" s="49"/>
    </row>
    <row r="48" spans="1:9" ht="15" customHeight="1">
      <c r="A48" s="93"/>
      <c r="B48" s="51" t="s">
        <v>71</v>
      </c>
      <c r="C48" s="60">
        <v>2228</v>
      </c>
      <c r="D48" s="21">
        <f t="shared" si="2"/>
        <v>1.7824</v>
      </c>
      <c r="E48" s="25">
        <f t="shared" si="1"/>
        <v>173.65549493374903</v>
      </c>
      <c r="G48" s="66"/>
    </row>
    <row r="49" spans="1:9" ht="15" customHeight="1" thickBot="1">
      <c r="A49" s="93"/>
      <c r="B49" s="53" t="s">
        <v>72</v>
      </c>
      <c r="C49" s="65">
        <v>1827</v>
      </c>
      <c r="D49" s="22">
        <f t="shared" si="2"/>
        <v>1.4616</v>
      </c>
      <c r="E49" s="26">
        <f t="shared" si="1"/>
        <v>142.40062353858144</v>
      </c>
    </row>
    <row r="50" spans="1:9" ht="15" customHeight="1">
      <c r="A50" s="101">
        <v>2016</v>
      </c>
      <c r="B50" s="50" t="s">
        <v>73</v>
      </c>
      <c r="C50" s="71">
        <v>2670</v>
      </c>
      <c r="D50" s="23">
        <f t="shared" si="2"/>
        <v>2.1360000000000001</v>
      </c>
      <c r="E50" s="24">
        <f t="shared" si="1"/>
        <v>208.10600155884646</v>
      </c>
    </row>
    <row r="51" spans="1:9" ht="15" customHeight="1">
      <c r="A51" s="102"/>
      <c r="B51" s="51" t="s">
        <v>11</v>
      </c>
      <c r="C51" s="60">
        <v>2957</v>
      </c>
      <c r="D51" s="21">
        <f t="shared" si="2"/>
        <v>2.3656000000000001</v>
      </c>
      <c r="E51" s="25">
        <f t="shared" si="1"/>
        <v>230.47544816835543</v>
      </c>
      <c r="I51" s="49"/>
    </row>
    <row r="52" spans="1:9" ht="15" customHeight="1">
      <c r="A52" s="102"/>
      <c r="B52" s="51" t="s">
        <v>12</v>
      </c>
      <c r="C52" s="60">
        <v>2568</v>
      </c>
      <c r="D52" s="21">
        <f t="shared" si="2"/>
        <v>2.0543999999999998</v>
      </c>
      <c r="E52" s="25">
        <f t="shared" ref="E52:E58" si="3">+C52/$C$23*100</f>
        <v>200.15588464536242</v>
      </c>
      <c r="I52" s="49"/>
    </row>
    <row r="53" spans="1:9" ht="15" customHeight="1">
      <c r="A53" s="102"/>
      <c r="B53" s="51" t="s">
        <v>13</v>
      </c>
      <c r="C53" s="60">
        <v>2696</v>
      </c>
      <c r="D53" s="21">
        <f t="shared" si="2"/>
        <v>2.1568000000000001</v>
      </c>
      <c r="E53" s="25">
        <f t="shared" si="3"/>
        <v>210.13250194855809</v>
      </c>
      <c r="I53" s="49"/>
    </row>
    <row r="54" spans="1:9" ht="15" customHeight="1">
      <c r="A54" s="102"/>
      <c r="B54" s="51" t="s">
        <v>14</v>
      </c>
      <c r="C54" s="60">
        <v>2771</v>
      </c>
      <c r="D54" s="21">
        <f t="shared" si="2"/>
        <v>2.2168000000000001</v>
      </c>
      <c r="E54" s="25">
        <f t="shared" si="3"/>
        <v>215.97817614964927</v>
      </c>
      <c r="I54" s="49"/>
    </row>
    <row r="55" spans="1:9" ht="15" customHeight="1">
      <c r="A55" s="102"/>
      <c r="B55" s="51" t="s">
        <v>15</v>
      </c>
      <c r="C55" s="61">
        <v>3023.4285714285716</v>
      </c>
      <c r="D55" s="21">
        <f t="shared" si="2"/>
        <v>2.4187428571428571</v>
      </c>
      <c r="E55" s="25">
        <f t="shared" si="3"/>
        <v>235.65304531789332</v>
      </c>
      <c r="I55" s="49"/>
    </row>
    <row r="56" spans="1:9" ht="15" customHeight="1">
      <c r="A56" s="102"/>
      <c r="B56" s="51" t="s">
        <v>16</v>
      </c>
      <c r="C56" s="61">
        <v>2883.5</v>
      </c>
      <c r="D56" s="21">
        <f t="shared" si="2"/>
        <v>2.3068</v>
      </c>
      <c r="E56" s="25">
        <f t="shared" si="3"/>
        <v>224.74668745128605</v>
      </c>
      <c r="I56" s="49"/>
    </row>
    <row r="57" spans="1:9" ht="15" customHeight="1">
      <c r="A57" s="102"/>
      <c r="B57" s="51" t="s">
        <v>17</v>
      </c>
      <c r="C57" s="61">
        <v>3298</v>
      </c>
      <c r="D57" s="21">
        <f t="shared" si="2"/>
        <v>2.6383999999999999</v>
      </c>
      <c r="E57" s="25">
        <f t="shared" si="3"/>
        <v>257.05378020265005</v>
      </c>
      <c r="I57" s="49"/>
    </row>
    <row r="58" spans="1:9" ht="15" customHeight="1">
      <c r="A58" s="102"/>
      <c r="B58" s="51" t="s">
        <v>18</v>
      </c>
      <c r="C58" s="61">
        <v>3258</v>
      </c>
      <c r="D58" s="21">
        <f t="shared" si="2"/>
        <v>2.6063999999999998</v>
      </c>
      <c r="E58" s="25">
        <f t="shared" si="3"/>
        <v>253.93608729540142</v>
      </c>
      <c r="I58" s="49"/>
    </row>
    <row r="59" spans="1:9" ht="15" customHeight="1">
      <c r="A59" s="102"/>
      <c r="B59" s="51" t="s">
        <v>39</v>
      </c>
      <c r="C59" s="61">
        <v>3314</v>
      </c>
      <c r="D59" s="21">
        <f t="shared" si="2"/>
        <v>2.6511999999999998</v>
      </c>
      <c r="E59" s="25">
        <f t="shared" ref="E59" si="4">+C59/$C$23*100</f>
        <v>258.30085736554952</v>
      </c>
      <c r="I59" s="49"/>
    </row>
    <row r="60" spans="1:9" ht="15" customHeight="1">
      <c r="A60" s="102"/>
      <c r="B60" s="51" t="s">
        <v>71</v>
      </c>
      <c r="C60" s="61">
        <v>3990</v>
      </c>
      <c r="D60" s="21">
        <f t="shared" si="2"/>
        <v>3.1920000000000002</v>
      </c>
      <c r="E60" s="25">
        <f t="shared" ref="E60" si="5">+C60/$C$23*100</f>
        <v>310.98986749805147</v>
      </c>
      <c r="I60" s="49"/>
    </row>
    <row r="61" spans="1:9" ht="15" customHeight="1" thickBot="1">
      <c r="A61" s="102"/>
      <c r="B61" s="53" t="s">
        <v>72</v>
      </c>
      <c r="C61" s="81">
        <v>3467.4444444444443</v>
      </c>
      <c r="D61" s="22">
        <f t="shared" si="2"/>
        <v>2.7739555555555553</v>
      </c>
      <c r="E61" s="26">
        <f t="shared" ref="E61" si="6">+C61/$C$23*100</f>
        <v>270.26067376807828</v>
      </c>
      <c r="I61" s="49"/>
    </row>
    <row r="62" spans="1:9" ht="15" customHeight="1">
      <c r="A62" s="92">
        <v>2017</v>
      </c>
      <c r="B62" s="50" t="s">
        <v>73</v>
      </c>
      <c r="C62" s="85">
        <v>3866.7142857142858</v>
      </c>
      <c r="D62" s="23">
        <f t="shared" si="2"/>
        <v>3.0933714285714284</v>
      </c>
      <c r="E62" s="24">
        <f t="shared" ref="E62" si="7">+C62/$C$23*100</f>
        <v>301.38069257321007</v>
      </c>
      <c r="I62" s="49"/>
    </row>
    <row r="63" spans="1:9" ht="15" customHeight="1">
      <c r="A63" s="93"/>
      <c r="B63" s="62" t="s">
        <v>11</v>
      </c>
      <c r="C63" s="83">
        <v>4541.8571428571431</v>
      </c>
      <c r="D63" s="56">
        <f t="shared" si="2"/>
        <v>3.6334857142857144</v>
      </c>
      <c r="E63" s="57">
        <f t="shared" ref="E63:E66" si="8">+C63/$C$23*100</f>
        <v>354.00289500055675</v>
      </c>
      <c r="I63" s="49"/>
    </row>
    <row r="64" spans="1:9" ht="15" customHeight="1">
      <c r="A64" s="93"/>
      <c r="B64" s="62" t="s">
        <v>12</v>
      </c>
      <c r="C64" s="83">
        <v>3597</v>
      </c>
      <c r="D64" s="56">
        <f t="shared" si="2"/>
        <v>2.8776000000000002</v>
      </c>
      <c r="E64" s="57">
        <f t="shared" si="8"/>
        <v>280.35853468433356</v>
      </c>
      <c r="I64" s="49"/>
    </row>
    <row r="65" spans="1:9" ht="15" customHeight="1">
      <c r="A65" s="93"/>
      <c r="B65" s="62" t="s">
        <v>13</v>
      </c>
      <c r="C65" s="83">
        <v>4040</v>
      </c>
      <c r="D65" s="56">
        <f t="shared" si="2"/>
        <v>3.2320000000000002</v>
      </c>
      <c r="E65" s="57">
        <f t="shared" si="8"/>
        <v>314.88698363211228</v>
      </c>
      <c r="I65" s="49"/>
    </row>
    <row r="66" spans="1:9" ht="15" customHeight="1">
      <c r="A66" s="93"/>
      <c r="B66" s="62" t="s">
        <v>14</v>
      </c>
      <c r="C66" s="83">
        <v>3602</v>
      </c>
      <c r="D66" s="56">
        <f t="shared" si="2"/>
        <v>2.8816000000000002</v>
      </c>
      <c r="E66" s="57">
        <f t="shared" si="8"/>
        <v>280.74824629773968</v>
      </c>
      <c r="I66" s="49"/>
    </row>
    <row r="67" spans="1:9" ht="15" customHeight="1">
      <c r="A67" s="93"/>
      <c r="B67" s="62" t="s">
        <v>15</v>
      </c>
      <c r="C67" s="83" t="s">
        <v>75</v>
      </c>
      <c r="D67" s="56" t="s">
        <v>75</v>
      </c>
      <c r="E67" s="57" t="s">
        <v>75</v>
      </c>
      <c r="I67" s="49"/>
    </row>
    <row r="68" spans="1:9" ht="15" customHeight="1">
      <c r="A68" s="93"/>
      <c r="B68" s="62" t="s">
        <v>16</v>
      </c>
      <c r="C68" s="83" t="s">
        <v>75</v>
      </c>
      <c r="D68" s="56" t="s">
        <v>75</v>
      </c>
      <c r="E68" s="57" t="s">
        <v>75</v>
      </c>
      <c r="I68" s="49"/>
    </row>
    <row r="69" spans="1:9" ht="15" customHeight="1">
      <c r="A69" s="93"/>
      <c r="B69" s="62" t="s">
        <v>17</v>
      </c>
      <c r="C69" s="83" t="s">
        <v>75</v>
      </c>
      <c r="D69" s="56" t="s">
        <v>75</v>
      </c>
      <c r="E69" s="57" t="s">
        <v>75</v>
      </c>
      <c r="I69" s="49"/>
    </row>
    <row r="70" spans="1:9" ht="15" customHeight="1">
      <c r="A70" s="93"/>
      <c r="B70" s="62" t="s">
        <v>18</v>
      </c>
      <c r="C70" s="83">
        <v>4273</v>
      </c>
      <c r="D70" s="56">
        <f t="shared" ref="D70:D98" si="9">+C70/$B$119</f>
        <v>3.4184000000000001</v>
      </c>
      <c r="E70" s="57">
        <f t="shared" ref="E70" si="10">+C70/$C$23*100</f>
        <v>333.04754481683557</v>
      </c>
      <c r="I70" s="49"/>
    </row>
    <row r="71" spans="1:9" ht="15" customHeight="1">
      <c r="A71" s="93"/>
      <c r="B71" s="62" t="s">
        <v>39</v>
      </c>
      <c r="C71" s="83">
        <v>4329</v>
      </c>
      <c r="D71" s="56">
        <f t="shared" si="9"/>
        <v>3.4632000000000001</v>
      </c>
      <c r="E71" s="57">
        <f t="shared" ref="E71" si="11">+C71/$C$23*100</f>
        <v>337.41231488698367</v>
      </c>
      <c r="I71" s="49"/>
    </row>
    <row r="72" spans="1:9" ht="15" customHeight="1">
      <c r="A72" s="93"/>
      <c r="B72" s="62" t="s">
        <v>71</v>
      </c>
      <c r="C72" s="83">
        <v>3957</v>
      </c>
      <c r="D72" s="56">
        <f t="shared" si="9"/>
        <v>3.1656</v>
      </c>
      <c r="E72" s="57">
        <f t="shared" ref="E72" si="12">+C72/$C$23*100</f>
        <v>308.4177708495713</v>
      </c>
      <c r="I72" s="49"/>
    </row>
    <row r="73" spans="1:9" ht="15" customHeight="1" thickBot="1">
      <c r="A73" s="94"/>
      <c r="B73" s="78" t="s">
        <v>72</v>
      </c>
      <c r="C73" s="75">
        <v>4603</v>
      </c>
      <c r="D73" s="76">
        <f t="shared" si="9"/>
        <v>3.6823999999999999</v>
      </c>
      <c r="E73" s="77">
        <f t="shared" ref="E73:E98" si="13">+C73/$C$23*100</f>
        <v>358.76851130163681</v>
      </c>
      <c r="I73" s="49"/>
    </row>
    <row r="74" spans="1:9" ht="15" customHeight="1">
      <c r="A74" s="92">
        <v>2018</v>
      </c>
      <c r="B74" s="50" t="s">
        <v>73</v>
      </c>
      <c r="C74" s="85">
        <v>4523</v>
      </c>
      <c r="D74" s="23">
        <f t="shared" si="9"/>
        <v>3.6183999999999998</v>
      </c>
      <c r="E74" s="24">
        <f t="shared" si="13"/>
        <v>352.5331254871395</v>
      </c>
      <c r="I74" s="49"/>
    </row>
    <row r="75" spans="1:9" ht="15" customHeight="1">
      <c r="A75" s="93"/>
      <c r="B75" s="62" t="s">
        <v>11</v>
      </c>
      <c r="C75" s="83">
        <v>3612</v>
      </c>
      <c r="D75" s="56">
        <f t="shared" si="9"/>
        <v>2.8896000000000002</v>
      </c>
      <c r="E75" s="57">
        <f t="shared" si="13"/>
        <v>281.52766952455181</v>
      </c>
      <c r="I75" s="49"/>
    </row>
    <row r="76" spans="1:9" ht="15" customHeight="1">
      <c r="A76" s="93"/>
      <c r="B76" s="62" t="s">
        <v>12</v>
      </c>
      <c r="C76" s="83">
        <v>3643</v>
      </c>
      <c r="D76" s="56">
        <f t="shared" si="9"/>
        <v>2.9144000000000001</v>
      </c>
      <c r="E76" s="57">
        <f t="shared" si="13"/>
        <v>283.94388152766953</v>
      </c>
      <c r="I76" s="49"/>
    </row>
    <row r="77" spans="1:9" ht="15" customHeight="1">
      <c r="A77" s="93"/>
      <c r="B77" s="62" t="s">
        <v>13</v>
      </c>
      <c r="C77" s="83">
        <v>4343</v>
      </c>
      <c r="D77" s="56">
        <f t="shared" si="9"/>
        <v>3.4744000000000002</v>
      </c>
      <c r="E77" s="57">
        <f t="shared" si="13"/>
        <v>338.50350740452069</v>
      </c>
      <c r="I77" s="49"/>
    </row>
    <row r="78" spans="1:9" ht="15" customHeight="1">
      <c r="A78" s="93"/>
      <c r="B78" s="62" t="s">
        <v>14</v>
      </c>
      <c r="C78" s="83">
        <v>2703</v>
      </c>
      <c r="D78" s="56">
        <f t="shared" si="9"/>
        <v>2.1623999999999999</v>
      </c>
      <c r="E78" s="57">
        <f t="shared" si="13"/>
        <v>210.6780982073266</v>
      </c>
      <c r="I78" s="49"/>
    </row>
    <row r="79" spans="1:9" ht="15" customHeight="1">
      <c r="A79" s="93"/>
      <c r="B79" s="62" t="s">
        <v>15</v>
      </c>
      <c r="C79" s="83">
        <v>2703</v>
      </c>
      <c r="D79" s="56">
        <f t="shared" si="9"/>
        <v>2.1623999999999999</v>
      </c>
      <c r="E79" s="57">
        <f t="shared" si="13"/>
        <v>210.6780982073266</v>
      </c>
      <c r="I79" s="49"/>
    </row>
    <row r="80" spans="1:9" ht="15" customHeight="1">
      <c r="A80" s="93"/>
      <c r="B80" s="62" t="s">
        <v>16</v>
      </c>
      <c r="C80" s="83">
        <v>4030</v>
      </c>
      <c r="D80" s="56">
        <f t="shared" si="9"/>
        <v>3.2240000000000002</v>
      </c>
      <c r="E80" s="57">
        <f t="shared" si="13"/>
        <v>314.10756040530009</v>
      </c>
      <c r="I80" s="49"/>
    </row>
    <row r="81" spans="1:9" ht="15" customHeight="1">
      <c r="A81" s="93"/>
      <c r="B81" s="62" t="s">
        <v>17</v>
      </c>
      <c r="C81" s="83">
        <v>3094</v>
      </c>
      <c r="D81" s="56">
        <f t="shared" si="9"/>
        <v>2.4752000000000001</v>
      </c>
      <c r="E81" s="57">
        <f t="shared" si="13"/>
        <v>241.15354637568197</v>
      </c>
      <c r="I81" s="49"/>
    </row>
    <row r="82" spans="1:9" ht="15" customHeight="1">
      <c r="A82" s="93"/>
      <c r="B82" s="62" t="s">
        <v>18</v>
      </c>
      <c r="C82" s="83">
        <v>4246</v>
      </c>
      <c r="D82" s="56">
        <f t="shared" si="9"/>
        <v>3.3967999999999998</v>
      </c>
      <c r="E82" s="57">
        <f t="shared" si="13"/>
        <v>330.94310210444269</v>
      </c>
      <c r="I82" s="49"/>
    </row>
    <row r="83" spans="1:9" ht="15" customHeight="1">
      <c r="A83" s="93"/>
      <c r="B83" s="62" t="s">
        <v>39</v>
      </c>
      <c r="C83" s="83">
        <v>3652</v>
      </c>
      <c r="D83" s="56">
        <f t="shared" si="9"/>
        <v>2.9216000000000002</v>
      </c>
      <c r="E83" s="57">
        <f t="shared" si="13"/>
        <v>284.64536243180049</v>
      </c>
      <c r="I83" s="49"/>
    </row>
    <row r="84" spans="1:9" ht="15" customHeight="1">
      <c r="A84" s="93"/>
      <c r="B84" s="62" t="s">
        <v>71</v>
      </c>
      <c r="C84" s="83">
        <v>4171</v>
      </c>
      <c r="D84" s="56">
        <f t="shared" si="9"/>
        <v>3.3368000000000002</v>
      </c>
      <c r="E84" s="57">
        <f t="shared" si="13"/>
        <v>325.0974279033515</v>
      </c>
      <c r="I84" s="49"/>
    </row>
    <row r="85" spans="1:9" ht="15" customHeight="1" thickBot="1">
      <c r="A85" s="93"/>
      <c r="B85" s="78" t="s">
        <v>72</v>
      </c>
      <c r="C85" s="75">
        <v>8122</v>
      </c>
      <c r="D85" s="76">
        <f t="shared" si="9"/>
        <v>6.4976000000000003</v>
      </c>
      <c r="E85" s="77">
        <f t="shared" si="13"/>
        <v>633.04754481683551</v>
      </c>
      <c r="I85" s="49"/>
    </row>
    <row r="86" spans="1:9" ht="15" customHeight="1">
      <c r="A86" s="92">
        <v>2019</v>
      </c>
      <c r="B86" s="50" t="s">
        <v>73</v>
      </c>
      <c r="C86" s="85">
        <v>7504</v>
      </c>
      <c r="D86" s="23">
        <f t="shared" si="9"/>
        <v>6.0031999999999996</v>
      </c>
      <c r="E86" s="24">
        <f t="shared" si="13"/>
        <v>584.87918939984411</v>
      </c>
      <c r="I86" s="49"/>
    </row>
    <row r="87" spans="1:9" ht="15" customHeight="1">
      <c r="A87" s="93"/>
      <c r="B87" s="62" t="s">
        <v>11</v>
      </c>
      <c r="C87" s="83">
        <v>13256</v>
      </c>
      <c r="D87" s="56">
        <f t="shared" si="9"/>
        <v>10.604799999999999</v>
      </c>
      <c r="E87" s="57">
        <f t="shared" si="13"/>
        <v>1033.2034294621981</v>
      </c>
      <c r="I87" s="49"/>
    </row>
    <row r="88" spans="1:9" ht="15" customHeight="1">
      <c r="A88" s="93"/>
      <c r="B88" s="62" t="s">
        <v>12</v>
      </c>
      <c r="C88" s="83">
        <v>7650</v>
      </c>
      <c r="D88" s="56">
        <f t="shared" si="9"/>
        <v>6.12</v>
      </c>
      <c r="E88" s="57">
        <f t="shared" si="13"/>
        <v>596.25876851130158</v>
      </c>
      <c r="I88" s="49"/>
    </row>
    <row r="89" spans="1:9" ht="15" customHeight="1">
      <c r="A89" s="93"/>
      <c r="B89" s="62" t="s">
        <v>13</v>
      </c>
      <c r="C89" s="83">
        <v>6605</v>
      </c>
      <c r="D89" s="56">
        <f t="shared" si="9"/>
        <v>5.2839999999999998</v>
      </c>
      <c r="E89" s="57">
        <f t="shared" si="13"/>
        <v>514.80904130943111</v>
      </c>
      <c r="I89" s="49"/>
    </row>
    <row r="90" spans="1:9" ht="15" customHeight="1">
      <c r="A90" s="93"/>
      <c r="B90" s="62" t="s">
        <v>14</v>
      </c>
      <c r="C90" s="83">
        <v>3624</v>
      </c>
      <c r="D90" s="56">
        <f t="shared" si="9"/>
        <v>2.8992</v>
      </c>
      <c r="E90" s="57">
        <f t="shared" si="13"/>
        <v>282.46297739672644</v>
      </c>
      <c r="I90" s="49"/>
    </row>
    <row r="91" spans="1:9" ht="15" customHeight="1">
      <c r="A91" s="93"/>
      <c r="B91" s="62" t="s">
        <v>15</v>
      </c>
      <c r="C91" s="83">
        <v>4888</v>
      </c>
      <c r="D91" s="56">
        <f t="shared" si="9"/>
        <v>3.9104000000000001</v>
      </c>
      <c r="E91" s="57">
        <f t="shared" si="13"/>
        <v>380.98207326578336</v>
      </c>
      <c r="I91" s="49"/>
    </row>
    <row r="92" spans="1:9" ht="15" customHeight="1">
      <c r="A92" s="93"/>
      <c r="B92" s="62" t="s">
        <v>16</v>
      </c>
      <c r="C92" s="83">
        <v>5357</v>
      </c>
      <c r="D92" s="56">
        <f t="shared" si="9"/>
        <v>4.2855999999999996</v>
      </c>
      <c r="E92" s="57">
        <f t="shared" si="13"/>
        <v>417.53702260327356</v>
      </c>
      <c r="I92" s="49"/>
    </row>
    <row r="93" spans="1:9" ht="15" customHeight="1">
      <c r="A93" s="93"/>
      <c r="B93" s="62" t="s">
        <v>17</v>
      </c>
      <c r="C93" s="83">
        <v>6512</v>
      </c>
      <c r="D93" s="56">
        <f t="shared" si="9"/>
        <v>5.2096</v>
      </c>
      <c r="E93" s="57">
        <f t="shared" si="13"/>
        <v>507.56040530007789</v>
      </c>
      <c r="I93" s="49"/>
    </row>
    <row r="94" spans="1:9" ht="15" customHeight="1">
      <c r="A94" s="93"/>
      <c r="B94" s="62" t="s">
        <v>18</v>
      </c>
      <c r="C94" s="83">
        <v>6198</v>
      </c>
      <c r="D94" s="56">
        <f t="shared" si="9"/>
        <v>4.9584000000000001</v>
      </c>
      <c r="E94" s="57">
        <f t="shared" si="13"/>
        <v>483.08651597817612</v>
      </c>
      <c r="I94" s="49"/>
    </row>
    <row r="95" spans="1:9" ht="15" customHeight="1">
      <c r="A95" s="93"/>
      <c r="B95" s="62" t="s">
        <v>39</v>
      </c>
      <c r="C95" s="83">
        <v>6198</v>
      </c>
      <c r="D95" s="56">
        <f t="shared" si="9"/>
        <v>4.9584000000000001</v>
      </c>
      <c r="E95" s="57">
        <f t="shared" si="13"/>
        <v>483.08651597817612</v>
      </c>
      <c r="I95" s="49"/>
    </row>
    <row r="96" spans="1:9" ht="15" customHeight="1">
      <c r="A96" s="93"/>
      <c r="B96" s="62" t="s">
        <v>71</v>
      </c>
      <c r="C96" s="83">
        <v>7393</v>
      </c>
      <c r="D96" s="56">
        <f t="shared" si="9"/>
        <v>5.9143999999999997</v>
      </c>
      <c r="E96" s="57">
        <f t="shared" si="13"/>
        <v>576.22759158222914</v>
      </c>
      <c r="I96" s="49"/>
    </row>
    <row r="97" spans="1:9" ht="15" customHeight="1" thickBot="1">
      <c r="A97" s="94"/>
      <c r="B97" s="78" t="s">
        <v>72</v>
      </c>
      <c r="C97" s="75">
        <v>8856</v>
      </c>
      <c r="D97" s="76">
        <f t="shared" si="9"/>
        <v>7.0848000000000004</v>
      </c>
      <c r="E97" s="77">
        <f t="shared" si="13"/>
        <v>690.25720966484801</v>
      </c>
      <c r="I97" s="49"/>
    </row>
    <row r="98" spans="1:9" ht="15" customHeight="1">
      <c r="A98" s="92">
        <v>2020</v>
      </c>
      <c r="B98" s="50" t="s">
        <v>73</v>
      </c>
      <c r="C98" s="85">
        <v>12352</v>
      </c>
      <c r="D98" s="23">
        <f t="shared" si="9"/>
        <v>9.8816000000000006</v>
      </c>
      <c r="E98" s="24">
        <f t="shared" si="13"/>
        <v>962.74356975837884</v>
      </c>
      <c r="I98" s="49"/>
    </row>
    <row r="99" spans="1:9" ht="15" customHeight="1">
      <c r="A99" s="93"/>
      <c r="B99" s="62" t="s">
        <v>11</v>
      </c>
      <c r="C99" s="13" t="s">
        <v>75</v>
      </c>
      <c r="D99" s="56" t="s">
        <v>75</v>
      </c>
      <c r="E99" s="57" t="s">
        <v>75</v>
      </c>
      <c r="I99" s="49"/>
    </row>
    <row r="100" spans="1:9" ht="15" customHeight="1">
      <c r="A100" s="93"/>
      <c r="B100" s="62" t="s">
        <v>12</v>
      </c>
      <c r="C100" s="83" t="s">
        <v>75</v>
      </c>
      <c r="D100" s="56" t="s">
        <v>75</v>
      </c>
      <c r="E100" s="57" t="s">
        <v>75</v>
      </c>
      <c r="I100" s="49"/>
    </row>
    <row r="101" spans="1:9" ht="15" customHeight="1">
      <c r="A101" s="93"/>
      <c r="B101" s="62" t="s">
        <v>13</v>
      </c>
      <c r="C101" s="83" t="s">
        <v>75</v>
      </c>
      <c r="D101" s="56" t="s">
        <v>75</v>
      </c>
      <c r="E101" s="57" t="s">
        <v>75</v>
      </c>
      <c r="I101" s="49"/>
    </row>
    <row r="102" spans="1:9" ht="15" customHeight="1">
      <c r="A102" s="93"/>
      <c r="B102" s="62" t="s">
        <v>14</v>
      </c>
      <c r="C102" s="83" t="s">
        <v>75</v>
      </c>
      <c r="D102" s="56" t="s">
        <v>75</v>
      </c>
      <c r="E102" s="57" t="s">
        <v>75</v>
      </c>
      <c r="I102" s="49"/>
    </row>
    <row r="103" spans="1:9" ht="15" customHeight="1">
      <c r="A103" s="93"/>
      <c r="B103" s="62" t="s">
        <v>15</v>
      </c>
      <c r="C103" s="83" t="s">
        <v>75</v>
      </c>
      <c r="D103" s="56" t="s">
        <v>75</v>
      </c>
      <c r="E103" s="57" t="s">
        <v>75</v>
      </c>
      <c r="I103" s="49"/>
    </row>
    <row r="104" spans="1:9" ht="15" customHeight="1">
      <c r="A104" s="93"/>
      <c r="B104" s="62" t="s">
        <v>16</v>
      </c>
      <c r="C104" s="83" t="s">
        <v>75</v>
      </c>
      <c r="D104" s="56" t="s">
        <v>75</v>
      </c>
      <c r="E104" s="57" t="s">
        <v>75</v>
      </c>
      <c r="I104" s="49"/>
    </row>
    <row r="105" spans="1:9" ht="15" customHeight="1">
      <c r="A105" s="93"/>
      <c r="B105" s="62" t="s">
        <v>17</v>
      </c>
      <c r="C105" s="83" t="s">
        <v>75</v>
      </c>
      <c r="D105" s="56" t="s">
        <v>75</v>
      </c>
      <c r="E105" s="57" t="s">
        <v>75</v>
      </c>
      <c r="I105" s="49"/>
    </row>
    <row r="106" spans="1:9" ht="15" customHeight="1">
      <c r="A106" s="93"/>
      <c r="B106" s="62" t="s">
        <v>18</v>
      </c>
      <c r="C106" s="83" t="s">
        <v>75</v>
      </c>
      <c r="D106" s="56" t="s">
        <v>75</v>
      </c>
      <c r="E106" s="57" t="s">
        <v>75</v>
      </c>
      <c r="I106" s="49"/>
    </row>
    <row r="107" spans="1:9" ht="15" customHeight="1">
      <c r="A107" s="93"/>
      <c r="B107" s="62" t="s">
        <v>39</v>
      </c>
      <c r="C107" s="83" t="s">
        <v>75</v>
      </c>
      <c r="D107" s="56" t="s">
        <v>75</v>
      </c>
      <c r="E107" s="57" t="s">
        <v>75</v>
      </c>
      <c r="I107" s="49"/>
    </row>
    <row r="108" spans="1:9" ht="15" customHeight="1">
      <c r="A108" s="93"/>
      <c r="B108" s="62" t="s">
        <v>71</v>
      </c>
      <c r="C108" s="83" t="s">
        <v>75</v>
      </c>
      <c r="D108" s="56" t="s">
        <v>75</v>
      </c>
      <c r="E108" s="57" t="s">
        <v>75</v>
      </c>
      <c r="I108" s="49"/>
    </row>
    <row r="109" spans="1:9" ht="15" customHeight="1" thickBot="1">
      <c r="A109" s="93"/>
      <c r="B109" s="78" t="s">
        <v>72</v>
      </c>
      <c r="C109" s="75" t="s">
        <v>75</v>
      </c>
      <c r="D109" s="76" t="s">
        <v>75</v>
      </c>
      <c r="E109" s="77" t="s">
        <v>75</v>
      </c>
      <c r="I109" s="49"/>
    </row>
    <row r="110" spans="1:9" ht="15" customHeight="1">
      <c r="A110" s="92">
        <v>2021</v>
      </c>
      <c r="B110" s="62" t="s">
        <v>73</v>
      </c>
      <c r="C110" s="83" t="s">
        <v>75</v>
      </c>
      <c r="D110" s="56" t="s">
        <v>75</v>
      </c>
      <c r="E110" s="57" t="s">
        <v>75</v>
      </c>
      <c r="I110" s="49"/>
    </row>
    <row r="111" spans="1:9" ht="15" customHeight="1">
      <c r="A111" s="93"/>
      <c r="B111" s="62" t="s">
        <v>11</v>
      </c>
      <c r="C111" s="83" t="s">
        <v>75</v>
      </c>
      <c r="D111" s="56" t="s">
        <v>75</v>
      </c>
      <c r="E111" s="57" t="s">
        <v>75</v>
      </c>
      <c r="I111" s="49"/>
    </row>
    <row r="112" spans="1:9" ht="15" customHeight="1">
      <c r="A112" s="93"/>
      <c r="B112" s="62" t="s">
        <v>12</v>
      </c>
      <c r="C112" s="83" t="s">
        <v>75</v>
      </c>
      <c r="D112" s="56" t="s">
        <v>75</v>
      </c>
      <c r="E112" s="57" t="s">
        <v>75</v>
      </c>
      <c r="I112" s="49"/>
    </row>
    <row r="113" spans="1:9" ht="15" customHeight="1">
      <c r="A113" s="93"/>
      <c r="B113" s="62" t="s">
        <v>13</v>
      </c>
      <c r="C113" s="83" t="s">
        <v>75</v>
      </c>
      <c r="D113" s="56" t="s">
        <v>75</v>
      </c>
      <c r="E113" s="57" t="s">
        <v>75</v>
      </c>
      <c r="I113" s="49"/>
    </row>
    <row r="114" spans="1:9" ht="15" customHeight="1">
      <c r="A114" s="93"/>
      <c r="B114" s="62" t="s">
        <v>14</v>
      </c>
      <c r="C114" s="83" t="s">
        <v>75</v>
      </c>
      <c r="D114" s="56" t="s">
        <v>75</v>
      </c>
      <c r="E114" s="57" t="s">
        <v>75</v>
      </c>
      <c r="I114" s="49"/>
    </row>
    <row r="115" spans="1:9" ht="15" customHeight="1">
      <c r="A115" s="93"/>
      <c r="B115" s="62" t="s">
        <v>15</v>
      </c>
      <c r="C115" s="83" t="s">
        <v>75</v>
      </c>
      <c r="D115" s="56" t="s">
        <v>75</v>
      </c>
      <c r="E115" s="57" t="s">
        <v>75</v>
      </c>
      <c r="I115" s="49"/>
    </row>
    <row r="116" spans="1:9" ht="15" customHeight="1">
      <c r="A116" s="93"/>
      <c r="B116" s="62" t="s">
        <v>16</v>
      </c>
      <c r="C116" s="83" t="s">
        <v>75</v>
      </c>
      <c r="D116" s="56" t="s">
        <v>75</v>
      </c>
      <c r="E116" s="57" t="s">
        <v>75</v>
      </c>
      <c r="I116" s="49"/>
    </row>
    <row r="117" spans="1:9" ht="15" customHeight="1">
      <c r="A117" s="93"/>
      <c r="B117" s="62" t="s">
        <v>17</v>
      </c>
      <c r="C117" s="83" t="s">
        <v>75</v>
      </c>
      <c r="D117" s="56" t="s">
        <v>75</v>
      </c>
      <c r="E117" s="57" t="s">
        <v>75</v>
      </c>
      <c r="I117" s="49"/>
    </row>
    <row r="118" spans="1:9" ht="15" customHeight="1" thickBot="1">
      <c r="A118" s="94"/>
      <c r="B118" s="78" t="s">
        <v>18</v>
      </c>
      <c r="C118" s="75">
        <v>14930</v>
      </c>
      <c r="D118" s="76">
        <f t="shared" ref="D118" si="14">+C118/$B$119</f>
        <v>11.944000000000001</v>
      </c>
      <c r="E118" s="77">
        <f t="shared" ref="E118" si="15">+C118/$C$23*100</f>
        <v>1163.6788776305534</v>
      </c>
      <c r="I118" s="49"/>
    </row>
    <row r="119" spans="1:9" ht="15" customHeight="1">
      <c r="A119" s="70" t="s">
        <v>76</v>
      </c>
      <c r="B119" s="15">
        <v>1250</v>
      </c>
      <c r="I119" s="49"/>
    </row>
    <row r="120" spans="1:9" ht="15" customHeight="1">
      <c r="A120" s="3"/>
      <c r="B120" s="18"/>
    </row>
    <row r="121" spans="1:9" ht="15" customHeight="1">
      <c r="A121" s="8" t="s">
        <v>25</v>
      </c>
    </row>
    <row r="122" spans="1:9" ht="15" customHeight="1">
      <c r="A122" s="6" t="s">
        <v>20</v>
      </c>
    </row>
    <row r="123" spans="1:9" ht="15" customHeight="1">
      <c r="A123" s="6" t="s">
        <v>21</v>
      </c>
    </row>
    <row r="124" spans="1:9" ht="15" customHeight="1"/>
    <row r="125" spans="1:9" ht="15" customHeight="1">
      <c r="A125" s="7" t="s">
        <v>22</v>
      </c>
      <c r="C125" s="49"/>
      <c r="E125" s="8"/>
    </row>
    <row r="126" spans="1:9" ht="15" customHeight="1"/>
    <row r="127" spans="1:9" ht="15" customHeight="1">
      <c r="A127" s="119" t="s">
        <v>79</v>
      </c>
      <c r="B127" s="8"/>
      <c r="C127" s="49"/>
      <c r="F127" s="8"/>
      <c r="G127" s="69"/>
      <c r="H127" s="67"/>
    </row>
    <row r="128" spans="1:9" ht="15" customHeight="1">
      <c r="A128" s="120" t="s">
        <v>80</v>
      </c>
      <c r="B128" s="8"/>
      <c r="C128" s="49"/>
      <c r="F128" s="8"/>
      <c r="G128" s="69"/>
      <c r="H128" s="67"/>
    </row>
    <row r="129" spans="2:8" ht="15" customHeight="1">
      <c r="B129" s="8"/>
      <c r="C129" s="49"/>
      <c r="F129" s="8"/>
      <c r="G129" s="69"/>
      <c r="H129" s="67"/>
    </row>
    <row r="130" spans="2:8" ht="15" customHeight="1">
      <c r="B130" s="8"/>
      <c r="C130" s="49"/>
      <c r="F130" s="8"/>
      <c r="G130" s="69"/>
      <c r="H130" s="67"/>
    </row>
    <row r="131" spans="2:8">
      <c r="B131" s="8"/>
      <c r="F131" s="8"/>
      <c r="G131" s="67"/>
      <c r="H131" s="67"/>
    </row>
    <row r="132" spans="2:8">
      <c r="B132" s="8"/>
      <c r="F132" s="8"/>
      <c r="G132" s="67"/>
      <c r="H132" s="67"/>
    </row>
    <row r="133" spans="2:8">
      <c r="B133" s="8"/>
      <c r="C133" s="8"/>
      <c r="F133" s="8"/>
      <c r="G133" s="67"/>
      <c r="H133" s="67"/>
    </row>
    <row r="134" spans="2:8">
      <c r="B134" s="8"/>
      <c r="C134" s="8"/>
      <c r="F134" s="8"/>
      <c r="G134" s="67"/>
      <c r="H134" s="67"/>
    </row>
  </sheetData>
  <mergeCells count="13">
    <mergeCell ref="C12:E12"/>
    <mergeCell ref="C13:E13"/>
    <mergeCell ref="A15:A25"/>
    <mergeCell ref="A26:A37"/>
    <mergeCell ref="A50:A61"/>
    <mergeCell ref="A38:A49"/>
    <mergeCell ref="A12:A14"/>
    <mergeCell ref="B12:B14"/>
    <mergeCell ref="A86:A97"/>
    <mergeCell ref="A98:A109"/>
    <mergeCell ref="A62:A73"/>
    <mergeCell ref="A74:A85"/>
    <mergeCell ref="A110:A118"/>
  </mergeCells>
  <hyperlinks>
    <hyperlink ref="A125" location="Índice!A1" display="Volver al Índice" xr:uid="{00000000-0004-0000-0C00-000000000000}"/>
    <hyperlink ref="A128" r:id="rId1" xr:uid="{FA85CD14-3B11-4A74-BF0D-6E3AC264C538}"/>
  </hyperlinks>
  <pageMargins left="0.7" right="0.7" top="0.75" bottom="0.75" header="0.3" footer="0.3"/>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Hoja14"/>
  <dimension ref="A1:I131"/>
  <sheetViews>
    <sheetView showGridLines="0" zoomScale="80" zoomScaleNormal="80" workbookViewId="0"/>
  </sheetViews>
  <sheetFormatPr baseColWidth="10" defaultColWidth="22.6640625" defaultRowHeight="13.2"/>
  <cols>
    <col min="1" max="1" width="27.6640625" customWidth="1"/>
    <col min="3" max="5" width="30.6640625" customWidth="1"/>
  </cols>
  <sheetData>
    <row r="1" spans="1:5" ht="14.4">
      <c r="A1" s="2" t="s">
        <v>0</v>
      </c>
      <c r="B1" s="3"/>
      <c r="C1" s="3"/>
    </row>
    <row r="2" spans="1:5" ht="14.4">
      <c r="A2" s="2" t="s">
        <v>1</v>
      </c>
      <c r="B2" s="3"/>
      <c r="C2" s="3"/>
    </row>
    <row r="3" spans="1:5" ht="14.4">
      <c r="A3" s="2" t="s">
        <v>2</v>
      </c>
      <c r="B3" s="3"/>
      <c r="C3" s="3"/>
    </row>
    <row r="4" spans="1:5" ht="14.4">
      <c r="A4" s="2" t="s">
        <v>3</v>
      </c>
      <c r="B4" s="3" t="s">
        <v>19</v>
      </c>
      <c r="C4" s="3"/>
    </row>
    <row r="5" spans="1:5" ht="14.4">
      <c r="A5" s="2" t="s">
        <v>4</v>
      </c>
      <c r="B5" s="3" t="s">
        <v>38</v>
      </c>
      <c r="C5" s="3"/>
    </row>
    <row r="6" spans="1:5" ht="14.4">
      <c r="A6" s="2" t="s">
        <v>5</v>
      </c>
      <c r="B6" s="3" t="s">
        <v>74</v>
      </c>
      <c r="C6" s="3"/>
    </row>
    <row r="7" spans="1:5" ht="14.4">
      <c r="A7" s="2" t="s">
        <v>6</v>
      </c>
      <c r="B7" s="3" t="s">
        <v>23</v>
      </c>
      <c r="C7" s="3"/>
    </row>
    <row r="8" spans="1:5" ht="14.4">
      <c r="A8" s="2" t="s">
        <v>7</v>
      </c>
      <c r="B8" s="5" t="str">
        <f>'BA-BAHIA BLANCA'!B8</f>
        <v>septiembre 2021</v>
      </c>
      <c r="C8" s="3"/>
    </row>
    <row r="9" spans="1:5" ht="14.4">
      <c r="A9" s="2" t="s">
        <v>8</v>
      </c>
      <c r="B9" s="5" t="str">
        <f>'BA-BAHIA BLANCA'!B9</f>
        <v>septiembre 2021</v>
      </c>
      <c r="C9" s="3"/>
    </row>
    <row r="10" spans="1:5" ht="14.4">
      <c r="A10" s="3"/>
      <c r="B10" s="3"/>
      <c r="C10" s="3"/>
    </row>
    <row r="11" spans="1:5" ht="15" thickBot="1">
      <c r="A11" s="3"/>
      <c r="B11" s="3"/>
      <c r="C11" s="3"/>
    </row>
    <row r="12" spans="1:5" ht="15" thickBot="1">
      <c r="A12" s="104" t="s">
        <v>9</v>
      </c>
      <c r="B12" s="107" t="s">
        <v>10</v>
      </c>
      <c r="C12" s="98" t="s">
        <v>69</v>
      </c>
      <c r="D12" s="99"/>
      <c r="E12" s="100"/>
    </row>
    <row r="13" spans="1:5" ht="14.4">
      <c r="A13" s="105"/>
      <c r="B13" s="108"/>
      <c r="C13" s="95" t="s">
        <v>24</v>
      </c>
      <c r="D13" s="96"/>
      <c r="E13" s="97"/>
    </row>
    <row r="14" spans="1:5" ht="15" thickBot="1">
      <c r="A14" s="106"/>
      <c r="B14" s="109"/>
      <c r="C14" s="19" t="s">
        <v>53</v>
      </c>
      <c r="D14" s="27" t="s">
        <v>54</v>
      </c>
      <c r="E14" s="9" t="s">
        <v>68</v>
      </c>
    </row>
    <row r="15" spans="1:5" ht="15" customHeight="1">
      <c r="A15" s="101">
        <v>2013</v>
      </c>
      <c r="B15" s="10" t="s">
        <v>11</v>
      </c>
      <c r="C15" s="20">
        <v>439</v>
      </c>
      <c r="D15" s="23">
        <f t="shared" ref="D15:D52" si="0">+C15/$B$119</f>
        <v>0.9360341151385928</v>
      </c>
      <c r="E15" s="24">
        <f>+C15/$C$23*100</f>
        <v>55.710659898477154</v>
      </c>
    </row>
    <row r="16" spans="1:5" ht="15" customHeight="1">
      <c r="A16" s="102"/>
      <c r="B16" s="11" t="s">
        <v>12</v>
      </c>
      <c r="C16" s="63">
        <v>435</v>
      </c>
      <c r="D16" s="21">
        <f t="shared" si="0"/>
        <v>0.92750533049040507</v>
      </c>
      <c r="E16" s="25">
        <f t="shared" ref="E16:E52" si="1">+C16/$C$23*100</f>
        <v>55.203045685279186</v>
      </c>
    </row>
    <row r="17" spans="1:8" ht="15" customHeight="1">
      <c r="A17" s="102"/>
      <c r="B17" s="11" t="s">
        <v>13</v>
      </c>
      <c r="C17" s="63">
        <v>476</v>
      </c>
      <c r="D17" s="21">
        <f t="shared" si="0"/>
        <v>1.0149253731343284</v>
      </c>
      <c r="E17" s="25">
        <f t="shared" si="1"/>
        <v>60.406091370558379</v>
      </c>
    </row>
    <row r="18" spans="1:8" ht="15" customHeight="1">
      <c r="A18" s="102"/>
      <c r="B18" s="11" t="s">
        <v>14</v>
      </c>
      <c r="C18" s="63">
        <v>414</v>
      </c>
      <c r="D18" s="21">
        <f t="shared" si="0"/>
        <v>0.88272921108742008</v>
      </c>
      <c r="E18" s="25">
        <f t="shared" si="1"/>
        <v>52.538071065989847</v>
      </c>
    </row>
    <row r="19" spans="1:8" ht="15" customHeight="1">
      <c r="A19" s="102"/>
      <c r="B19" s="11" t="s">
        <v>15</v>
      </c>
      <c r="C19" s="63">
        <v>374</v>
      </c>
      <c r="D19" s="21">
        <f t="shared" si="0"/>
        <v>0.79744136460554371</v>
      </c>
      <c r="E19" s="25">
        <f t="shared" si="1"/>
        <v>47.461928934010153</v>
      </c>
    </row>
    <row r="20" spans="1:8" ht="15" customHeight="1">
      <c r="A20" s="102"/>
      <c r="B20" s="11" t="s">
        <v>16</v>
      </c>
      <c r="C20" s="63">
        <v>739</v>
      </c>
      <c r="D20" s="21">
        <f t="shared" si="0"/>
        <v>1.5756929637526653</v>
      </c>
      <c r="E20" s="25">
        <f t="shared" si="1"/>
        <v>93.781725888324871</v>
      </c>
    </row>
    <row r="21" spans="1:8" ht="15" customHeight="1">
      <c r="A21" s="102"/>
      <c r="B21" s="11" t="s">
        <v>17</v>
      </c>
      <c r="C21" s="63">
        <v>739</v>
      </c>
      <c r="D21" s="21">
        <f t="shared" si="0"/>
        <v>1.5756929637526653</v>
      </c>
      <c r="E21" s="25">
        <f t="shared" si="1"/>
        <v>93.781725888324871</v>
      </c>
      <c r="H21" s="54"/>
    </row>
    <row r="22" spans="1:8" ht="15" customHeight="1">
      <c r="A22" s="102"/>
      <c r="B22" s="11" t="s">
        <v>18</v>
      </c>
      <c r="C22" s="63">
        <v>788</v>
      </c>
      <c r="D22" s="21">
        <f t="shared" si="0"/>
        <v>1.6801705756929637</v>
      </c>
      <c r="E22" s="25">
        <f t="shared" si="1"/>
        <v>100</v>
      </c>
      <c r="H22" s="49"/>
    </row>
    <row r="23" spans="1:8" ht="15" customHeight="1">
      <c r="A23" s="102"/>
      <c r="B23" s="11" t="s">
        <v>39</v>
      </c>
      <c r="C23" s="63">
        <v>788</v>
      </c>
      <c r="D23" s="21">
        <f t="shared" si="0"/>
        <v>1.6801705756929637</v>
      </c>
      <c r="E23" s="25">
        <f t="shared" si="1"/>
        <v>100</v>
      </c>
    </row>
    <row r="24" spans="1:8" ht="15" customHeight="1">
      <c r="A24" s="102"/>
      <c r="B24" s="11" t="s">
        <v>71</v>
      </c>
      <c r="C24" s="63">
        <v>788</v>
      </c>
      <c r="D24" s="21">
        <f t="shared" si="0"/>
        <v>1.6801705756929637</v>
      </c>
      <c r="E24" s="25">
        <f t="shared" si="1"/>
        <v>100</v>
      </c>
    </row>
    <row r="25" spans="1:8" ht="15" customHeight="1" thickBot="1">
      <c r="A25" s="103"/>
      <c r="B25" s="12" t="s">
        <v>72</v>
      </c>
      <c r="C25" s="64">
        <v>788</v>
      </c>
      <c r="D25" s="22">
        <f t="shared" si="0"/>
        <v>1.6801705756929637</v>
      </c>
      <c r="E25" s="26">
        <f t="shared" si="1"/>
        <v>100</v>
      </c>
    </row>
    <row r="26" spans="1:8" ht="15" customHeight="1">
      <c r="A26" s="101">
        <v>2014</v>
      </c>
      <c r="B26" s="50" t="s">
        <v>73</v>
      </c>
      <c r="C26" s="20">
        <v>786</v>
      </c>
      <c r="D26" s="23">
        <f t="shared" si="0"/>
        <v>1.67590618336887</v>
      </c>
      <c r="E26" s="24">
        <f t="shared" si="1"/>
        <v>99.746192893401016</v>
      </c>
    </row>
    <row r="27" spans="1:8" ht="15" customHeight="1">
      <c r="A27" s="102"/>
      <c r="B27" s="51" t="s">
        <v>11</v>
      </c>
      <c r="C27" s="35">
        <v>626</v>
      </c>
      <c r="D27" s="21">
        <f t="shared" si="0"/>
        <v>1.3347547974413647</v>
      </c>
      <c r="E27" s="25">
        <f t="shared" si="1"/>
        <v>79.441624365482227</v>
      </c>
    </row>
    <row r="28" spans="1:8" ht="15" customHeight="1">
      <c r="A28" s="102"/>
      <c r="B28" s="51" t="s">
        <v>12</v>
      </c>
      <c r="C28" s="35">
        <v>415</v>
      </c>
      <c r="D28" s="21">
        <f t="shared" si="0"/>
        <v>0.88486140724946694</v>
      </c>
      <c r="E28" s="25">
        <f t="shared" si="1"/>
        <v>52.664974619289339</v>
      </c>
    </row>
    <row r="29" spans="1:8" ht="15" customHeight="1">
      <c r="A29" s="102"/>
      <c r="B29" s="52" t="s">
        <v>13</v>
      </c>
      <c r="C29" s="43">
        <v>746</v>
      </c>
      <c r="D29" s="41">
        <f t="shared" si="0"/>
        <v>1.5906183368869935</v>
      </c>
      <c r="E29" s="42">
        <f t="shared" si="1"/>
        <v>94.670050761421322</v>
      </c>
    </row>
    <row r="30" spans="1:8" ht="15" customHeight="1">
      <c r="A30" s="102"/>
      <c r="B30" s="52" t="s">
        <v>14</v>
      </c>
      <c r="C30" s="43">
        <v>727</v>
      </c>
      <c r="D30" s="41">
        <f t="shared" si="0"/>
        <v>1.5501066098081024</v>
      </c>
      <c r="E30" s="42">
        <f t="shared" si="1"/>
        <v>92.258883248730967</v>
      </c>
    </row>
    <row r="31" spans="1:8" ht="15" customHeight="1">
      <c r="A31" s="102"/>
      <c r="B31" s="52" t="s">
        <v>15</v>
      </c>
      <c r="C31" s="43">
        <v>705.66666666666663</v>
      </c>
      <c r="D31" s="41">
        <f t="shared" si="0"/>
        <v>1.5046197583511016</v>
      </c>
      <c r="E31" s="42">
        <f t="shared" si="1"/>
        <v>89.551607445008457</v>
      </c>
    </row>
    <row r="32" spans="1:8" ht="15" customHeight="1">
      <c r="A32" s="102"/>
      <c r="B32" s="52" t="s">
        <v>16</v>
      </c>
      <c r="C32" s="35">
        <v>721</v>
      </c>
      <c r="D32" s="41">
        <f t="shared" si="0"/>
        <v>1.5373134328358209</v>
      </c>
      <c r="E32" s="42">
        <f t="shared" si="1"/>
        <v>91.497461928934015</v>
      </c>
    </row>
    <row r="33" spans="1:9" ht="15" customHeight="1">
      <c r="A33" s="102"/>
      <c r="B33" s="52" t="s">
        <v>17</v>
      </c>
      <c r="C33" s="55">
        <v>725</v>
      </c>
      <c r="D33" s="41">
        <f t="shared" si="0"/>
        <v>1.5458422174840085</v>
      </c>
      <c r="E33" s="42">
        <f t="shared" si="1"/>
        <v>92.005076142131983</v>
      </c>
    </row>
    <row r="34" spans="1:9" ht="15" customHeight="1">
      <c r="A34" s="102"/>
      <c r="B34" s="52" t="s">
        <v>18</v>
      </c>
      <c r="C34" s="43">
        <v>731</v>
      </c>
      <c r="D34" s="41">
        <f t="shared" si="0"/>
        <v>1.5586353944562901</v>
      </c>
      <c r="E34" s="42">
        <f t="shared" si="1"/>
        <v>92.766497461928935</v>
      </c>
    </row>
    <row r="35" spans="1:9" ht="15" customHeight="1">
      <c r="A35" s="102"/>
      <c r="B35" s="52" t="s">
        <v>39</v>
      </c>
      <c r="C35" s="43">
        <v>812.5</v>
      </c>
      <c r="D35" s="41">
        <f t="shared" si="0"/>
        <v>1.732409381663113</v>
      </c>
      <c r="E35" s="42">
        <f t="shared" si="1"/>
        <v>103.10913705583758</v>
      </c>
    </row>
    <row r="36" spans="1:9" ht="15" customHeight="1">
      <c r="A36" s="102"/>
      <c r="B36" s="52" t="s">
        <v>71</v>
      </c>
      <c r="C36" s="43">
        <v>901.5</v>
      </c>
      <c r="D36" s="41">
        <f t="shared" si="0"/>
        <v>1.9221748400852878</v>
      </c>
      <c r="E36" s="42">
        <f t="shared" si="1"/>
        <v>114.40355329949239</v>
      </c>
    </row>
    <row r="37" spans="1:9" ht="15" customHeight="1" thickBot="1">
      <c r="A37" s="103"/>
      <c r="B37" s="53" t="s">
        <v>72</v>
      </c>
      <c r="C37" s="36">
        <v>887</v>
      </c>
      <c r="D37" s="22">
        <f t="shared" si="0"/>
        <v>1.8912579957356077</v>
      </c>
      <c r="E37" s="26">
        <f t="shared" si="1"/>
        <v>112.56345177664974</v>
      </c>
    </row>
    <row r="38" spans="1:9" ht="15" customHeight="1">
      <c r="A38" s="92">
        <v>2015</v>
      </c>
      <c r="B38" s="50" t="s">
        <v>73</v>
      </c>
      <c r="C38" s="20">
        <v>780</v>
      </c>
      <c r="D38" s="23">
        <f t="shared" si="0"/>
        <v>1.6631130063965884</v>
      </c>
      <c r="E38" s="24">
        <f t="shared" si="1"/>
        <v>98.984771573604064</v>
      </c>
    </row>
    <row r="39" spans="1:9" ht="15" customHeight="1">
      <c r="A39" s="93"/>
      <c r="B39" s="52" t="s">
        <v>11</v>
      </c>
      <c r="C39" s="43">
        <v>721</v>
      </c>
      <c r="D39" s="41">
        <f t="shared" si="0"/>
        <v>1.5373134328358209</v>
      </c>
      <c r="E39" s="42">
        <f t="shared" si="1"/>
        <v>91.497461928934015</v>
      </c>
    </row>
    <row r="40" spans="1:9" ht="15" customHeight="1">
      <c r="A40" s="93"/>
      <c r="B40" s="51" t="s">
        <v>12</v>
      </c>
      <c r="C40" s="35">
        <v>877</v>
      </c>
      <c r="D40" s="21">
        <f t="shared" si="0"/>
        <v>1.8699360341151385</v>
      </c>
      <c r="E40" s="25">
        <f t="shared" si="1"/>
        <v>111.29441624365481</v>
      </c>
    </row>
    <row r="41" spans="1:9" ht="15" customHeight="1">
      <c r="A41" s="93"/>
      <c r="B41" s="51" t="s">
        <v>13</v>
      </c>
      <c r="C41" s="35">
        <v>995</v>
      </c>
      <c r="D41" s="21">
        <f t="shared" si="0"/>
        <v>2.1215351812366738</v>
      </c>
      <c r="E41" s="25">
        <f t="shared" si="1"/>
        <v>126.26903553299493</v>
      </c>
    </row>
    <row r="42" spans="1:9" ht="15" customHeight="1">
      <c r="A42" s="93"/>
      <c r="B42" s="51" t="s">
        <v>14</v>
      </c>
      <c r="C42" s="35">
        <v>818</v>
      </c>
      <c r="D42" s="21">
        <f t="shared" si="0"/>
        <v>1.744136460554371</v>
      </c>
      <c r="E42" s="25">
        <f t="shared" si="1"/>
        <v>103.80710659898477</v>
      </c>
    </row>
    <row r="43" spans="1:9" ht="15" customHeight="1">
      <c r="A43" s="93"/>
      <c r="B43" s="51" t="s">
        <v>15</v>
      </c>
      <c r="C43" s="61">
        <v>990</v>
      </c>
      <c r="D43" s="21">
        <f t="shared" si="0"/>
        <v>2.1108742004264394</v>
      </c>
      <c r="E43" s="25">
        <f t="shared" si="1"/>
        <v>125.63451776649745</v>
      </c>
    </row>
    <row r="44" spans="1:9" ht="15" customHeight="1">
      <c r="A44" s="93"/>
      <c r="B44" s="51" t="s">
        <v>16</v>
      </c>
      <c r="C44" s="61">
        <v>2121</v>
      </c>
      <c r="D44" s="21">
        <f t="shared" si="0"/>
        <v>4.5223880597014929</v>
      </c>
      <c r="E44" s="25">
        <f t="shared" si="1"/>
        <v>269.16243654822335</v>
      </c>
    </row>
    <row r="45" spans="1:9" ht="15" customHeight="1">
      <c r="A45" s="93"/>
      <c r="B45" s="51" t="s">
        <v>17</v>
      </c>
      <c r="C45" s="35">
        <v>965</v>
      </c>
      <c r="D45" s="21">
        <f t="shared" si="0"/>
        <v>2.0575692963752665</v>
      </c>
      <c r="E45" s="25">
        <f t="shared" si="1"/>
        <v>122.46192893401016</v>
      </c>
    </row>
    <row r="46" spans="1:9" ht="15" customHeight="1">
      <c r="A46" s="93"/>
      <c r="B46" s="62" t="s">
        <v>18</v>
      </c>
      <c r="C46" s="55">
        <v>1197</v>
      </c>
      <c r="D46" s="56">
        <f t="shared" si="0"/>
        <v>2.5522388059701493</v>
      </c>
      <c r="E46" s="57">
        <f t="shared" si="1"/>
        <v>151.90355329949239</v>
      </c>
    </row>
    <row r="47" spans="1:9" ht="15" customHeight="1">
      <c r="A47" s="93"/>
      <c r="B47" s="51" t="s">
        <v>39</v>
      </c>
      <c r="C47" s="60">
        <v>937</v>
      </c>
      <c r="D47" s="21">
        <f t="shared" si="0"/>
        <v>1.9978678038379531</v>
      </c>
      <c r="E47" s="25">
        <f t="shared" si="1"/>
        <v>118.90862944162437</v>
      </c>
      <c r="G47" s="49"/>
      <c r="I47" s="54"/>
    </row>
    <row r="48" spans="1:9" ht="15" customHeight="1">
      <c r="A48" s="93"/>
      <c r="B48" s="51" t="s">
        <v>71</v>
      </c>
      <c r="C48" s="60">
        <v>1255</v>
      </c>
      <c r="D48" s="21">
        <f t="shared" si="0"/>
        <v>2.6759061833688698</v>
      </c>
      <c r="E48" s="25">
        <f t="shared" si="1"/>
        <v>159.26395939086296</v>
      </c>
      <c r="G48" s="49"/>
      <c r="I48" s="49"/>
    </row>
    <row r="49" spans="1:9" ht="15" customHeight="1" thickBot="1">
      <c r="A49" s="93"/>
      <c r="B49" s="53" t="s">
        <v>72</v>
      </c>
      <c r="C49" s="65">
        <v>931</v>
      </c>
      <c r="D49" s="22">
        <f t="shared" si="0"/>
        <v>1.9850746268656716</v>
      </c>
      <c r="E49" s="26">
        <f t="shared" si="1"/>
        <v>118.14720812182742</v>
      </c>
    </row>
    <row r="50" spans="1:9" ht="15" customHeight="1">
      <c r="A50" s="101">
        <v>2016</v>
      </c>
      <c r="B50" s="50" t="s">
        <v>73</v>
      </c>
      <c r="C50" s="71">
        <v>1286</v>
      </c>
      <c r="D50" s="23">
        <f t="shared" si="0"/>
        <v>2.7420042643923241</v>
      </c>
      <c r="E50" s="24">
        <f t="shared" si="1"/>
        <v>163.1979695431472</v>
      </c>
    </row>
    <row r="51" spans="1:9" ht="15" customHeight="1">
      <c r="A51" s="102"/>
      <c r="B51" s="51" t="s">
        <v>11</v>
      </c>
      <c r="C51" s="60">
        <v>1488</v>
      </c>
      <c r="D51" s="21">
        <f t="shared" si="0"/>
        <v>3.1727078891257996</v>
      </c>
      <c r="E51" s="25">
        <f t="shared" si="1"/>
        <v>188.83248730964468</v>
      </c>
      <c r="I51" s="54"/>
    </row>
    <row r="52" spans="1:9" ht="15" customHeight="1">
      <c r="A52" s="102"/>
      <c r="B52" s="51" t="s">
        <v>12</v>
      </c>
      <c r="C52" s="60">
        <v>900</v>
      </c>
      <c r="D52" s="21">
        <f t="shared" si="0"/>
        <v>1.9189765458422174</v>
      </c>
      <c r="E52" s="25">
        <f t="shared" si="1"/>
        <v>114.21319796954315</v>
      </c>
      <c r="I52" s="49"/>
    </row>
    <row r="53" spans="1:9" ht="15" customHeight="1">
      <c r="A53" s="102"/>
      <c r="B53" s="51" t="s">
        <v>13</v>
      </c>
      <c r="C53" s="60">
        <v>1540</v>
      </c>
      <c r="D53" s="21">
        <f>+C53/$B$119</f>
        <v>3.283582089552239</v>
      </c>
      <c r="E53" s="25">
        <f>+C53/$C$23*100</f>
        <v>195.43147208121826</v>
      </c>
      <c r="I53" s="49"/>
    </row>
    <row r="54" spans="1:9" ht="15" customHeight="1">
      <c r="A54" s="102"/>
      <c r="B54" s="51" t="s">
        <v>14</v>
      </c>
      <c r="C54" s="60">
        <v>1458</v>
      </c>
      <c r="D54" s="21">
        <f>+C54/$B$119</f>
        <v>3.1087420042643923</v>
      </c>
      <c r="E54" s="25">
        <f>+C54/$C$23*100</f>
        <v>185.0253807106599</v>
      </c>
      <c r="I54" s="49"/>
    </row>
    <row r="55" spans="1:9" ht="15" customHeight="1">
      <c r="A55" s="102"/>
      <c r="B55" s="51" t="s">
        <v>15</v>
      </c>
      <c r="C55" s="60">
        <v>1458</v>
      </c>
      <c r="D55" s="21">
        <f>+C55/$B$119</f>
        <v>3.1087420042643923</v>
      </c>
      <c r="E55" s="25">
        <f>+C55/$C$23*100</f>
        <v>185.0253807106599</v>
      </c>
      <c r="I55" s="49"/>
    </row>
    <row r="56" spans="1:9" ht="15" customHeight="1">
      <c r="A56" s="102"/>
      <c r="B56" s="51" t="s">
        <v>16</v>
      </c>
      <c r="C56" s="61">
        <v>1191.5</v>
      </c>
      <c r="D56" s="21">
        <f>+C56/$B$119</f>
        <v>2.5405117270788913</v>
      </c>
      <c r="E56" s="25">
        <f>+C56/$C$23*100</f>
        <v>151.20558375634519</v>
      </c>
      <c r="I56" s="49"/>
    </row>
    <row r="57" spans="1:9" ht="15" customHeight="1">
      <c r="A57" s="102"/>
      <c r="B57" s="51" t="s">
        <v>17</v>
      </c>
      <c r="C57" s="61">
        <v>1533</v>
      </c>
      <c r="D57" s="21">
        <f>+C57/$B$119</f>
        <v>3.2686567164179103</v>
      </c>
      <c r="E57" s="25">
        <f>+C57/$C$23*100</f>
        <v>194.54314720812184</v>
      </c>
      <c r="I57" s="49"/>
    </row>
    <row r="58" spans="1:9" ht="15" customHeight="1">
      <c r="A58" s="102"/>
      <c r="B58" s="51" t="s">
        <v>18</v>
      </c>
      <c r="C58" s="61" t="s">
        <v>75</v>
      </c>
      <c r="D58" s="21" t="s">
        <v>75</v>
      </c>
      <c r="E58" s="25" t="s">
        <v>75</v>
      </c>
      <c r="I58" s="49"/>
    </row>
    <row r="59" spans="1:9" ht="15" customHeight="1">
      <c r="A59" s="102"/>
      <c r="B59" s="51" t="s">
        <v>39</v>
      </c>
      <c r="C59" s="61" t="s">
        <v>75</v>
      </c>
      <c r="D59" s="21" t="s">
        <v>75</v>
      </c>
      <c r="E59" s="25" t="s">
        <v>75</v>
      </c>
      <c r="I59" s="49"/>
    </row>
    <row r="60" spans="1:9" ht="15" customHeight="1">
      <c r="A60" s="102"/>
      <c r="B60" s="51" t="s">
        <v>71</v>
      </c>
      <c r="C60" s="61" t="s">
        <v>75</v>
      </c>
      <c r="D60" s="21" t="s">
        <v>75</v>
      </c>
      <c r="E60" s="25" t="s">
        <v>75</v>
      </c>
      <c r="I60" s="49"/>
    </row>
    <row r="61" spans="1:9" ht="15" customHeight="1" thickBot="1">
      <c r="A61" s="102"/>
      <c r="B61" s="53" t="s">
        <v>72</v>
      </c>
      <c r="C61" s="81">
        <v>2037</v>
      </c>
      <c r="D61" s="22">
        <f t="shared" ref="D61:D98" si="2">+C61/$B$119</f>
        <v>4.3432835820895521</v>
      </c>
      <c r="E61" s="26">
        <f t="shared" ref="E61:E98" si="3">+C61/$C$23*100</f>
        <v>258.502538071066</v>
      </c>
      <c r="I61" s="49"/>
    </row>
    <row r="62" spans="1:9" ht="15" customHeight="1">
      <c r="A62" s="92">
        <v>2017</v>
      </c>
      <c r="B62" s="50" t="s">
        <v>73</v>
      </c>
      <c r="C62" s="83">
        <v>1260</v>
      </c>
      <c r="D62" s="56">
        <f t="shared" si="2"/>
        <v>2.6865671641791047</v>
      </c>
      <c r="E62" s="57">
        <f t="shared" si="3"/>
        <v>159.89847715736042</v>
      </c>
      <c r="I62" s="49"/>
    </row>
    <row r="63" spans="1:9" ht="15" customHeight="1">
      <c r="A63" s="93"/>
      <c r="B63" s="62" t="s">
        <v>11</v>
      </c>
      <c r="C63" s="83">
        <v>2203</v>
      </c>
      <c r="D63" s="56">
        <f t="shared" si="2"/>
        <v>4.6972281449893387</v>
      </c>
      <c r="E63" s="57">
        <f t="shared" si="3"/>
        <v>279.56852791878168</v>
      </c>
      <c r="I63" s="49"/>
    </row>
    <row r="64" spans="1:9" ht="15" customHeight="1">
      <c r="A64" s="93"/>
      <c r="B64" s="62" t="s">
        <v>12</v>
      </c>
      <c r="C64" s="83">
        <v>1065</v>
      </c>
      <c r="D64" s="56">
        <f t="shared" si="2"/>
        <v>2.2707889125799574</v>
      </c>
      <c r="E64" s="57">
        <f t="shared" si="3"/>
        <v>135.15228426395939</v>
      </c>
      <c r="I64" s="49"/>
    </row>
    <row r="65" spans="1:9" ht="15" customHeight="1">
      <c r="A65" s="93"/>
      <c r="B65" s="62" t="s">
        <v>13</v>
      </c>
      <c r="C65" s="83">
        <v>1895</v>
      </c>
      <c r="D65" s="56">
        <f t="shared" si="2"/>
        <v>4.0405117270788908</v>
      </c>
      <c r="E65" s="57">
        <f t="shared" si="3"/>
        <v>240.48223350253807</v>
      </c>
      <c r="I65" s="49"/>
    </row>
    <row r="66" spans="1:9" ht="15" customHeight="1">
      <c r="A66" s="93"/>
      <c r="B66" s="62" t="s">
        <v>14</v>
      </c>
      <c r="C66" s="83">
        <v>965</v>
      </c>
      <c r="D66" s="56">
        <f t="shared" si="2"/>
        <v>2.0575692963752665</v>
      </c>
      <c r="E66" s="57">
        <f t="shared" si="3"/>
        <v>122.46192893401016</v>
      </c>
      <c r="I66" s="49"/>
    </row>
    <row r="67" spans="1:9" ht="15" customHeight="1">
      <c r="A67" s="93"/>
      <c r="B67" s="62" t="s">
        <v>15</v>
      </c>
      <c r="C67" s="83">
        <v>1308</v>
      </c>
      <c r="D67" s="56">
        <f t="shared" si="2"/>
        <v>2.7889125799573562</v>
      </c>
      <c r="E67" s="57">
        <f t="shared" si="3"/>
        <v>165.98984771573603</v>
      </c>
      <c r="I67" s="49"/>
    </row>
    <row r="68" spans="1:9" ht="15" customHeight="1">
      <c r="A68" s="93"/>
      <c r="B68" s="62" t="s">
        <v>16</v>
      </c>
      <c r="C68" s="83">
        <v>1236</v>
      </c>
      <c r="D68" s="56">
        <f t="shared" si="2"/>
        <v>2.6353944562899785</v>
      </c>
      <c r="E68" s="57">
        <f t="shared" si="3"/>
        <v>156.85279187817258</v>
      </c>
      <c r="I68" s="49"/>
    </row>
    <row r="69" spans="1:9" ht="15" customHeight="1">
      <c r="A69" s="93"/>
      <c r="B69" s="62" t="s">
        <v>17</v>
      </c>
      <c r="C69" s="83">
        <v>1171</v>
      </c>
      <c r="D69" s="56">
        <f t="shared" si="2"/>
        <v>2.4968017057569298</v>
      </c>
      <c r="E69" s="57">
        <f t="shared" si="3"/>
        <v>148.60406091370558</v>
      </c>
      <c r="I69" s="49"/>
    </row>
    <row r="70" spans="1:9" ht="15" customHeight="1">
      <c r="A70" s="93"/>
      <c r="B70" s="62" t="s">
        <v>18</v>
      </c>
      <c r="C70" s="83">
        <v>2569</v>
      </c>
      <c r="D70" s="56">
        <f t="shared" si="2"/>
        <v>5.4776119402985071</v>
      </c>
      <c r="E70" s="57">
        <f t="shared" si="3"/>
        <v>326.01522842639594</v>
      </c>
      <c r="I70" s="49"/>
    </row>
    <row r="71" spans="1:9" ht="15" customHeight="1">
      <c r="A71" s="93"/>
      <c r="B71" s="62" t="s">
        <v>39</v>
      </c>
      <c r="C71" s="83">
        <v>1643</v>
      </c>
      <c r="D71" s="56">
        <f t="shared" si="2"/>
        <v>3.5031982942430702</v>
      </c>
      <c r="E71" s="57">
        <f t="shared" si="3"/>
        <v>208.50253807106597</v>
      </c>
      <c r="I71" s="49"/>
    </row>
    <row r="72" spans="1:9" ht="15" customHeight="1">
      <c r="A72" s="93"/>
      <c r="B72" s="62" t="s">
        <v>71</v>
      </c>
      <c r="C72" s="83">
        <v>1951</v>
      </c>
      <c r="D72" s="56">
        <f t="shared" si="2"/>
        <v>4.159914712153518</v>
      </c>
      <c r="E72" s="57">
        <f t="shared" si="3"/>
        <v>247.58883248730962</v>
      </c>
      <c r="I72" s="49"/>
    </row>
    <row r="73" spans="1:9" ht="15" customHeight="1" thickBot="1">
      <c r="A73" s="93"/>
      <c r="B73" s="78" t="s">
        <v>72</v>
      </c>
      <c r="C73" s="82">
        <v>2441</v>
      </c>
      <c r="D73" s="22">
        <f t="shared" si="2"/>
        <v>5.204690831556503</v>
      </c>
      <c r="E73" s="26">
        <f t="shared" si="3"/>
        <v>309.77157360406096</v>
      </c>
      <c r="I73" s="49"/>
    </row>
    <row r="74" spans="1:9" ht="15" customHeight="1">
      <c r="A74" s="92">
        <v>2018</v>
      </c>
      <c r="B74" s="50" t="s">
        <v>73</v>
      </c>
      <c r="C74" s="85">
        <v>1832</v>
      </c>
      <c r="D74" s="23">
        <f t="shared" si="2"/>
        <v>3.9061833688699359</v>
      </c>
      <c r="E74" s="24">
        <f t="shared" si="3"/>
        <v>232.48730964467006</v>
      </c>
      <c r="I74" s="49"/>
    </row>
    <row r="75" spans="1:9" ht="15" customHeight="1">
      <c r="A75" s="93"/>
      <c r="B75" s="62" t="s">
        <v>11</v>
      </c>
      <c r="C75" s="83">
        <v>1319</v>
      </c>
      <c r="D75" s="56">
        <f t="shared" si="2"/>
        <v>2.8123667377398722</v>
      </c>
      <c r="E75" s="57">
        <f t="shared" si="3"/>
        <v>167.38578680203048</v>
      </c>
      <c r="I75" s="49"/>
    </row>
    <row r="76" spans="1:9" ht="15" customHeight="1">
      <c r="A76" s="93"/>
      <c r="B76" s="62" t="s">
        <v>12</v>
      </c>
      <c r="C76" s="83">
        <v>1571</v>
      </c>
      <c r="D76" s="56">
        <f t="shared" si="2"/>
        <v>3.3496801705756929</v>
      </c>
      <c r="E76" s="57">
        <f t="shared" si="3"/>
        <v>199.36548223350255</v>
      </c>
      <c r="I76" s="49"/>
    </row>
    <row r="77" spans="1:9" ht="15" customHeight="1">
      <c r="A77" s="93"/>
      <c r="B77" s="62" t="s">
        <v>13</v>
      </c>
      <c r="C77" s="83">
        <v>3169</v>
      </c>
      <c r="D77" s="56">
        <f t="shared" si="2"/>
        <v>6.7569296375266523</v>
      </c>
      <c r="E77" s="57">
        <f t="shared" si="3"/>
        <v>402.15736040609136</v>
      </c>
      <c r="I77" s="49"/>
    </row>
    <row r="78" spans="1:9" ht="15" customHeight="1">
      <c r="A78" s="93"/>
      <c r="B78" s="62" t="s">
        <v>14</v>
      </c>
      <c r="C78" s="83">
        <v>1486</v>
      </c>
      <c r="D78" s="56">
        <f t="shared" si="2"/>
        <v>3.1684434968017059</v>
      </c>
      <c r="E78" s="57">
        <f t="shared" si="3"/>
        <v>188.57868020304568</v>
      </c>
      <c r="I78" s="49"/>
    </row>
    <row r="79" spans="1:9" ht="15" customHeight="1">
      <c r="A79" s="93"/>
      <c r="B79" s="62" t="s">
        <v>15</v>
      </c>
      <c r="C79" s="83">
        <v>1746</v>
      </c>
      <c r="D79" s="56">
        <f t="shared" si="2"/>
        <v>3.7228144989339018</v>
      </c>
      <c r="E79" s="57">
        <f t="shared" si="3"/>
        <v>221.57360406091371</v>
      </c>
      <c r="I79" s="49"/>
    </row>
    <row r="80" spans="1:9" ht="15" customHeight="1">
      <c r="A80" s="93"/>
      <c r="B80" s="62" t="s">
        <v>16</v>
      </c>
      <c r="C80" s="83">
        <v>1977</v>
      </c>
      <c r="D80" s="56">
        <f t="shared" si="2"/>
        <v>4.2153518123667375</v>
      </c>
      <c r="E80" s="57">
        <f t="shared" si="3"/>
        <v>250.88832487309648</v>
      </c>
      <c r="I80" s="49"/>
    </row>
    <row r="81" spans="1:9" ht="15" customHeight="1">
      <c r="A81" s="93"/>
      <c r="B81" s="62" t="s">
        <v>17</v>
      </c>
      <c r="C81" s="83">
        <v>2517</v>
      </c>
      <c r="D81" s="56">
        <f t="shared" si="2"/>
        <v>5.3667377398720681</v>
      </c>
      <c r="E81" s="57">
        <f t="shared" si="3"/>
        <v>319.41624365482232</v>
      </c>
      <c r="I81" s="49"/>
    </row>
    <row r="82" spans="1:9" ht="15" customHeight="1">
      <c r="A82" s="93"/>
      <c r="B82" s="62" t="s">
        <v>18</v>
      </c>
      <c r="C82" s="83">
        <v>3412</v>
      </c>
      <c r="D82" s="56">
        <f t="shared" si="2"/>
        <v>7.2750533049040511</v>
      </c>
      <c r="E82" s="57">
        <f t="shared" si="3"/>
        <v>432.99492385786806</v>
      </c>
      <c r="I82" s="49"/>
    </row>
    <row r="83" spans="1:9" ht="15" customHeight="1">
      <c r="A83" s="93"/>
      <c r="B83" s="62" t="s">
        <v>39</v>
      </c>
      <c r="C83" s="83">
        <v>2388</v>
      </c>
      <c r="D83" s="56">
        <f t="shared" si="2"/>
        <v>5.091684434968017</v>
      </c>
      <c r="E83" s="57">
        <f t="shared" si="3"/>
        <v>303.04568527918781</v>
      </c>
      <c r="I83" s="49"/>
    </row>
    <row r="84" spans="1:9" ht="15" customHeight="1">
      <c r="A84" s="93"/>
      <c r="B84" s="62" t="s">
        <v>71</v>
      </c>
      <c r="C84" s="83">
        <v>2891</v>
      </c>
      <c r="D84" s="56">
        <f t="shared" si="2"/>
        <v>6.1641791044776122</v>
      </c>
      <c r="E84" s="57">
        <f t="shared" si="3"/>
        <v>366.87817258883251</v>
      </c>
      <c r="I84" s="49"/>
    </row>
    <row r="85" spans="1:9" ht="15" customHeight="1" thickBot="1">
      <c r="A85" s="93"/>
      <c r="B85" s="78" t="s">
        <v>72</v>
      </c>
      <c r="C85" s="75">
        <v>5700</v>
      </c>
      <c r="D85" s="76">
        <f t="shared" si="2"/>
        <v>12.153518123667377</v>
      </c>
      <c r="E85" s="77">
        <f t="shared" si="3"/>
        <v>723.35025380710658</v>
      </c>
      <c r="I85" s="49"/>
    </row>
    <row r="86" spans="1:9" ht="15" customHeight="1">
      <c r="A86" s="92">
        <v>2019</v>
      </c>
      <c r="B86" s="50" t="s">
        <v>73</v>
      </c>
      <c r="C86" s="85">
        <v>3691</v>
      </c>
      <c r="D86" s="23">
        <f t="shared" si="2"/>
        <v>7.8699360341151383</v>
      </c>
      <c r="E86" s="24">
        <f t="shared" si="3"/>
        <v>468.40101522842639</v>
      </c>
      <c r="I86" s="49"/>
    </row>
    <row r="87" spans="1:9" ht="15" customHeight="1">
      <c r="A87" s="93"/>
      <c r="B87" s="62" t="s">
        <v>11</v>
      </c>
      <c r="C87" s="83">
        <v>5270</v>
      </c>
      <c r="D87" s="56">
        <f t="shared" si="2"/>
        <v>11.236673773987206</v>
      </c>
      <c r="E87" s="57">
        <f t="shared" si="3"/>
        <v>668.7817258883249</v>
      </c>
      <c r="I87" s="49"/>
    </row>
    <row r="88" spans="1:9" ht="15" customHeight="1">
      <c r="A88" s="93"/>
      <c r="B88" s="62" t="s">
        <v>12</v>
      </c>
      <c r="C88" s="83">
        <v>3683</v>
      </c>
      <c r="D88" s="56">
        <f t="shared" si="2"/>
        <v>7.8528784648187635</v>
      </c>
      <c r="E88" s="57">
        <f t="shared" si="3"/>
        <v>467.38578680203045</v>
      </c>
      <c r="I88" s="49"/>
    </row>
    <row r="89" spans="1:9" ht="15" customHeight="1">
      <c r="A89" s="93"/>
      <c r="B89" s="62" t="s">
        <v>13</v>
      </c>
      <c r="C89" s="83">
        <v>5511</v>
      </c>
      <c r="D89" s="56">
        <f t="shared" si="2"/>
        <v>11.750533049040511</v>
      </c>
      <c r="E89" s="57">
        <f t="shared" si="3"/>
        <v>699.36548223350258</v>
      </c>
      <c r="I89" s="49"/>
    </row>
    <row r="90" spans="1:9" ht="15" customHeight="1">
      <c r="A90" s="93"/>
      <c r="B90" s="62" t="s">
        <v>14</v>
      </c>
      <c r="C90" s="83">
        <v>5347</v>
      </c>
      <c r="D90" s="56">
        <f t="shared" si="2"/>
        <v>11.40085287846482</v>
      </c>
      <c r="E90" s="57">
        <f t="shared" si="3"/>
        <v>678.5532994923858</v>
      </c>
      <c r="I90" s="49"/>
    </row>
    <row r="91" spans="1:9" ht="15" customHeight="1">
      <c r="A91" s="93"/>
      <c r="B91" s="62" t="s">
        <v>15</v>
      </c>
      <c r="C91" s="83">
        <v>4282</v>
      </c>
      <c r="D91" s="56">
        <f t="shared" si="2"/>
        <v>9.1300639658848617</v>
      </c>
      <c r="E91" s="57">
        <f t="shared" si="3"/>
        <v>543.40101522842644</v>
      </c>
      <c r="I91" s="49"/>
    </row>
    <row r="92" spans="1:9" ht="15" customHeight="1">
      <c r="A92" s="93"/>
      <c r="B92" s="62" t="s">
        <v>16</v>
      </c>
      <c r="C92" s="83">
        <v>3086</v>
      </c>
      <c r="D92" s="56">
        <f t="shared" si="2"/>
        <v>6.5799573560767595</v>
      </c>
      <c r="E92" s="57">
        <f t="shared" si="3"/>
        <v>391.62436548223354</v>
      </c>
      <c r="I92" s="49"/>
    </row>
    <row r="93" spans="1:9" ht="15" customHeight="1">
      <c r="A93" s="93"/>
      <c r="B93" s="62" t="s">
        <v>17</v>
      </c>
      <c r="C93" s="83">
        <v>4492</v>
      </c>
      <c r="D93" s="56">
        <f t="shared" si="2"/>
        <v>9.5778251599147115</v>
      </c>
      <c r="E93" s="57">
        <f t="shared" si="3"/>
        <v>570.05076142131975</v>
      </c>
      <c r="I93" s="49"/>
    </row>
    <row r="94" spans="1:9" ht="15" customHeight="1">
      <c r="A94" s="93"/>
      <c r="B94" s="62" t="s">
        <v>18</v>
      </c>
      <c r="C94" s="83">
        <v>8098</v>
      </c>
      <c r="D94" s="56">
        <f t="shared" si="2"/>
        <v>17.266524520255864</v>
      </c>
      <c r="E94" s="57">
        <f t="shared" si="3"/>
        <v>1027.6649746192893</v>
      </c>
      <c r="I94" s="49"/>
    </row>
    <row r="95" spans="1:9" ht="15" customHeight="1">
      <c r="A95" s="93"/>
      <c r="B95" s="62" t="s">
        <v>39</v>
      </c>
      <c r="C95" s="83">
        <v>8098</v>
      </c>
      <c r="D95" s="56">
        <f t="shared" si="2"/>
        <v>17.266524520255864</v>
      </c>
      <c r="E95" s="57">
        <f t="shared" si="3"/>
        <v>1027.6649746192893</v>
      </c>
      <c r="I95" s="49"/>
    </row>
    <row r="96" spans="1:9" ht="15" customHeight="1">
      <c r="A96" s="93"/>
      <c r="B96" s="62" t="s">
        <v>71</v>
      </c>
      <c r="C96" s="83">
        <v>5063</v>
      </c>
      <c r="D96" s="56">
        <f t="shared" si="2"/>
        <v>10.795309168443497</v>
      </c>
      <c r="E96" s="57">
        <f t="shared" si="3"/>
        <v>642.51269035532994</v>
      </c>
      <c r="I96" s="49"/>
    </row>
    <row r="97" spans="1:9" ht="15" customHeight="1" thickBot="1">
      <c r="A97" s="94"/>
      <c r="B97" s="78" t="s">
        <v>72</v>
      </c>
      <c r="C97" s="75">
        <v>7959</v>
      </c>
      <c r="D97" s="76">
        <f t="shared" si="2"/>
        <v>16.970149253731343</v>
      </c>
      <c r="E97" s="77">
        <f t="shared" si="3"/>
        <v>1010.0253807106599</v>
      </c>
      <c r="I97" s="49"/>
    </row>
    <row r="98" spans="1:9" ht="15" customHeight="1">
      <c r="A98" s="92">
        <v>2020</v>
      </c>
      <c r="B98" s="50" t="s">
        <v>73</v>
      </c>
      <c r="C98" s="85">
        <v>5144</v>
      </c>
      <c r="D98" s="23">
        <f t="shared" si="2"/>
        <v>10.968017057569297</v>
      </c>
      <c r="E98" s="24">
        <f t="shared" si="3"/>
        <v>652.79187817258878</v>
      </c>
      <c r="I98" s="49"/>
    </row>
    <row r="99" spans="1:9" ht="15" customHeight="1">
      <c r="A99" s="93"/>
      <c r="B99" s="62" t="s">
        <v>11</v>
      </c>
      <c r="C99" s="13" t="s">
        <v>75</v>
      </c>
      <c r="D99" s="56" t="s">
        <v>75</v>
      </c>
      <c r="E99" s="57" t="s">
        <v>75</v>
      </c>
      <c r="I99" s="49"/>
    </row>
    <row r="100" spans="1:9" ht="15" customHeight="1">
      <c r="A100" s="93"/>
      <c r="B100" s="62" t="s">
        <v>12</v>
      </c>
      <c r="C100" s="83" t="s">
        <v>75</v>
      </c>
      <c r="D100" s="56" t="s">
        <v>75</v>
      </c>
      <c r="E100" s="57" t="s">
        <v>75</v>
      </c>
      <c r="I100" s="49"/>
    </row>
    <row r="101" spans="1:9" ht="15" customHeight="1">
      <c r="A101" s="93"/>
      <c r="B101" s="62" t="s">
        <v>13</v>
      </c>
      <c r="C101" s="83" t="s">
        <v>75</v>
      </c>
      <c r="D101" s="56" t="s">
        <v>75</v>
      </c>
      <c r="E101" s="57" t="s">
        <v>75</v>
      </c>
      <c r="I101" s="49"/>
    </row>
    <row r="102" spans="1:9" ht="15" customHeight="1">
      <c r="A102" s="93"/>
      <c r="B102" s="62" t="s">
        <v>14</v>
      </c>
      <c r="C102" s="83" t="s">
        <v>75</v>
      </c>
      <c r="D102" s="56" t="s">
        <v>75</v>
      </c>
      <c r="E102" s="57" t="s">
        <v>75</v>
      </c>
      <c r="I102" s="49"/>
    </row>
    <row r="103" spans="1:9" ht="15" customHeight="1">
      <c r="A103" s="93"/>
      <c r="B103" s="62" t="s">
        <v>15</v>
      </c>
      <c r="C103" s="83" t="s">
        <v>75</v>
      </c>
      <c r="D103" s="56" t="s">
        <v>75</v>
      </c>
      <c r="E103" s="57" t="s">
        <v>75</v>
      </c>
      <c r="I103" s="49"/>
    </row>
    <row r="104" spans="1:9" ht="15" customHeight="1">
      <c r="A104" s="93"/>
      <c r="B104" s="62" t="s">
        <v>16</v>
      </c>
      <c r="C104" s="83" t="s">
        <v>75</v>
      </c>
      <c r="D104" s="56" t="s">
        <v>75</v>
      </c>
      <c r="E104" s="57" t="s">
        <v>75</v>
      </c>
      <c r="I104" s="49"/>
    </row>
    <row r="105" spans="1:9" ht="15" customHeight="1">
      <c r="A105" s="93"/>
      <c r="B105" s="62" t="s">
        <v>17</v>
      </c>
      <c r="C105" s="83" t="s">
        <v>75</v>
      </c>
      <c r="D105" s="56" t="s">
        <v>75</v>
      </c>
      <c r="E105" s="57" t="s">
        <v>75</v>
      </c>
      <c r="I105" s="49"/>
    </row>
    <row r="106" spans="1:9" ht="15" customHeight="1">
      <c r="A106" s="93"/>
      <c r="B106" s="62" t="s">
        <v>18</v>
      </c>
      <c r="C106" s="83" t="s">
        <v>75</v>
      </c>
      <c r="D106" s="56" t="s">
        <v>75</v>
      </c>
      <c r="E106" s="57" t="s">
        <v>75</v>
      </c>
      <c r="I106" s="49"/>
    </row>
    <row r="107" spans="1:9" ht="15" customHeight="1">
      <c r="A107" s="93"/>
      <c r="B107" s="62" t="s">
        <v>39</v>
      </c>
      <c r="C107" s="83" t="s">
        <v>75</v>
      </c>
      <c r="D107" s="56" t="s">
        <v>75</v>
      </c>
      <c r="E107" s="57" t="s">
        <v>75</v>
      </c>
      <c r="I107" s="49"/>
    </row>
    <row r="108" spans="1:9" ht="15" customHeight="1">
      <c r="A108" s="93"/>
      <c r="B108" s="62" t="s">
        <v>71</v>
      </c>
      <c r="C108" s="83" t="s">
        <v>75</v>
      </c>
      <c r="D108" s="56" t="s">
        <v>75</v>
      </c>
      <c r="E108" s="57" t="s">
        <v>75</v>
      </c>
      <c r="I108" s="49"/>
    </row>
    <row r="109" spans="1:9" ht="15" customHeight="1" thickBot="1">
      <c r="A109" s="93"/>
      <c r="B109" s="78" t="s">
        <v>72</v>
      </c>
      <c r="C109" s="75" t="s">
        <v>75</v>
      </c>
      <c r="D109" s="76" t="s">
        <v>75</v>
      </c>
      <c r="E109" s="77" t="s">
        <v>75</v>
      </c>
      <c r="I109" s="49"/>
    </row>
    <row r="110" spans="1:9" ht="15" customHeight="1">
      <c r="A110" s="92">
        <v>2021</v>
      </c>
      <c r="B110" s="62" t="s">
        <v>73</v>
      </c>
      <c r="C110" s="83" t="s">
        <v>75</v>
      </c>
      <c r="D110" s="56" t="s">
        <v>75</v>
      </c>
      <c r="E110" s="57" t="s">
        <v>75</v>
      </c>
      <c r="I110" s="49"/>
    </row>
    <row r="111" spans="1:9" ht="15" customHeight="1">
      <c r="A111" s="93"/>
      <c r="B111" s="62" t="s">
        <v>11</v>
      </c>
      <c r="C111" s="83" t="s">
        <v>75</v>
      </c>
      <c r="D111" s="56" t="s">
        <v>75</v>
      </c>
      <c r="E111" s="57" t="s">
        <v>75</v>
      </c>
      <c r="I111" s="49"/>
    </row>
    <row r="112" spans="1:9" ht="15" customHeight="1">
      <c r="A112" s="93"/>
      <c r="B112" s="62" t="s">
        <v>12</v>
      </c>
      <c r="C112" s="83" t="s">
        <v>75</v>
      </c>
      <c r="D112" s="56" t="s">
        <v>75</v>
      </c>
      <c r="E112" s="57" t="s">
        <v>75</v>
      </c>
      <c r="I112" s="49"/>
    </row>
    <row r="113" spans="1:9" ht="15" customHeight="1">
      <c r="A113" s="93"/>
      <c r="B113" s="62" t="s">
        <v>13</v>
      </c>
      <c r="C113" s="83" t="s">
        <v>75</v>
      </c>
      <c r="D113" s="56" t="s">
        <v>75</v>
      </c>
      <c r="E113" s="57" t="s">
        <v>75</v>
      </c>
      <c r="I113" s="49"/>
    </row>
    <row r="114" spans="1:9" ht="15" customHeight="1">
      <c r="A114" s="93"/>
      <c r="B114" s="62" t="s">
        <v>14</v>
      </c>
      <c r="C114" s="83" t="s">
        <v>75</v>
      </c>
      <c r="D114" s="56" t="s">
        <v>75</v>
      </c>
      <c r="E114" s="57" t="s">
        <v>75</v>
      </c>
      <c r="I114" s="49"/>
    </row>
    <row r="115" spans="1:9" ht="15" customHeight="1">
      <c r="A115" s="93"/>
      <c r="B115" s="62" t="s">
        <v>15</v>
      </c>
      <c r="C115" s="83" t="s">
        <v>75</v>
      </c>
      <c r="D115" s="56" t="s">
        <v>75</v>
      </c>
      <c r="E115" s="57" t="s">
        <v>75</v>
      </c>
      <c r="I115" s="49"/>
    </row>
    <row r="116" spans="1:9" ht="15" customHeight="1">
      <c r="A116" s="93"/>
      <c r="B116" s="62" t="s">
        <v>16</v>
      </c>
      <c r="C116" s="83" t="s">
        <v>75</v>
      </c>
      <c r="D116" s="56" t="s">
        <v>75</v>
      </c>
      <c r="E116" s="57" t="s">
        <v>75</v>
      </c>
      <c r="I116" s="49"/>
    </row>
    <row r="117" spans="1:9" ht="15" customHeight="1">
      <c r="A117" s="93"/>
      <c r="B117" s="62" t="s">
        <v>17</v>
      </c>
      <c r="C117" s="83" t="s">
        <v>75</v>
      </c>
      <c r="D117" s="56" t="s">
        <v>75</v>
      </c>
      <c r="E117" s="57" t="s">
        <v>75</v>
      </c>
      <c r="I117" s="49"/>
    </row>
    <row r="118" spans="1:9" ht="15" customHeight="1" thickBot="1">
      <c r="A118" s="94"/>
      <c r="B118" s="78" t="s">
        <v>18</v>
      </c>
      <c r="C118" s="75">
        <v>11908</v>
      </c>
      <c r="D118" s="76">
        <f t="shared" ref="D118" si="4">+C118/$B$119</f>
        <v>25.390191897654585</v>
      </c>
      <c r="E118" s="77">
        <f t="shared" ref="E118" si="5">+C118/$C$23*100</f>
        <v>1511.1675126903554</v>
      </c>
      <c r="I118" s="49"/>
    </row>
    <row r="119" spans="1:9" ht="15" customHeight="1">
      <c r="A119" s="70" t="s">
        <v>76</v>
      </c>
      <c r="B119" s="15">
        <v>469</v>
      </c>
    </row>
    <row r="120" spans="1:9" ht="15" customHeight="1">
      <c r="A120" s="3"/>
      <c r="B120" s="18"/>
    </row>
    <row r="121" spans="1:9" ht="15" customHeight="1">
      <c r="A121" s="8" t="s">
        <v>20</v>
      </c>
    </row>
    <row r="122" spans="1:9" ht="15" customHeight="1">
      <c r="A122" s="6" t="s">
        <v>21</v>
      </c>
    </row>
    <row r="123" spans="1:9" ht="15" customHeight="1">
      <c r="A123" s="6" t="s">
        <v>77</v>
      </c>
    </row>
    <row r="124" spans="1:9" ht="15" customHeight="1"/>
    <row r="125" spans="1:9" ht="15" customHeight="1">
      <c r="A125" s="7" t="s">
        <v>22</v>
      </c>
    </row>
    <row r="126" spans="1:9" ht="16.5" customHeight="1">
      <c r="C126" s="54"/>
    </row>
    <row r="127" spans="1:9" ht="16.5" customHeight="1">
      <c r="A127" s="119" t="s">
        <v>79</v>
      </c>
    </row>
    <row r="128" spans="1:9" ht="16.5" customHeight="1">
      <c r="A128" s="120" t="s">
        <v>80</v>
      </c>
      <c r="B128" s="8"/>
      <c r="C128" s="54"/>
      <c r="D128" s="54"/>
      <c r="E128" s="49"/>
      <c r="F128" s="8"/>
      <c r="G128" s="67"/>
      <c r="H128" s="67"/>
    </row>
    <row r="129" spans="2:8" ht="16.5" customHeight="1">
      <c r="B129" s="8"/>
      <c r="C129" s="49"/>
      <c r="D129" s="49"/>
      <c r="E129" s="54"/>
      <c r="F129" s="8"/>
      <c r="G129" s="67"/>
      <c r="H129" s="67"/>
    </row>
    <row r="130" spans="2:8" ht="18.600000000000001">
      <c r="D130" s="49"/>
    </row>
    <row r="131" spans="2:8" ht="20.25" customHeight="1"/>
  </sheetData>
  <mergeCells count="13">
    <mergeCell ref="C12:E12"/>
    <mergeCell ref="C13:E13"/>
    <mergeCell ref="A15:A25"/>
    <mergeCell ref="A26:A37"/>
    <mergeCell ref="A50:A61"/>
    <mergeCell ref="A38:A49"/>
    <mergeCell ref="A12:A14"/>
    <mergeCell ref="B12:B14"/>
    <mergeCell ref="A86:A97"/>
    <mergeCell ref="A98:A109"/>
    <mergeCell ref="A74:A85"/>
    <mergeCell ref="A62:A73"/>
    <mergeCell ref="A110:A118"/>
  </mergeCells>
  <hyperlinks>
    <hyperlink ref="A125" location="Índice!A1" display="Volver al Índice" xr:uid="{00000000-0004-0000-0D00-000000000000}"/>
    <hyperlink ref="A128" r:id="rId1" xr:uid="{2832DAA8-50F4-47C2-AF18-0F02295018B2}"/>
  </hyperlinks>
  <pageMargins left="0.7" right="0.7" top="0.75" bottom="0.75" header="0.3" footer="0.3"/>
  <pageSetup paperSize="9" orientation="portrait"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I128"/>
  <sheetViews>
    <sheetView showGridLines="0" zoomScale="80" zoomScaleNormal="80" workbookViewId="0"/>
  </sheetViews>
  <sheetFormatPr baseColWidth="10" defaultColWidth="22.6640625" defaultRowHeight="13.2"/>
  <cols>
    <col min="1" max="1" width="27.6640625" customWidth="1"/>
    <col min="3" max="5" width="30.6640625" customWidth="1"/>
  </cols>
  <sheetData>
    <row r="1" spans="1:5" ht="14.4">
      <c r="A1" s="2" t="s">
        <v>0</v>
      </c>
      <c r="B1" s="3"/>
      <c r="C1" s="3"/>
    </row>
    <row r="2" spans="1:5" ht="14.4">
      <c r="A2" s="2" t="s">
        <v>1</v>
      </c>
      <c r="B2" s="3"/>
      <c r="C2" s="3"/>
    </row>
    <row r="3" spans="1:5" ht="14.4">
      <c r="A3" s="2" t="s">
        <v>2</v>
      </c>
      <c r="B3" s="3"/>
      <c r="C3" s="3"/>
    </row>
    <row r="4" spans="1:5" ht="14.4">
      <c r="A4" s="2" t="s">
        <v>3</v>
      </c>
      <c r="B4" s="3" t="s">
        <v>19</v>
      </c>
      <c r="C4" s="3"/>
    </row>
    <row r="5" spans="1:5" ht="14.4">
      <c r="A5" s="2" t="s">
        <v>4</v>
      </c>
      <c r="B5" s="3" t="s">
        <v>26</v>
      </c>
      <c r="C5" s="3"/>
    </row>
    <row r="6" spans="1:5" ht="14.4">
      <c r="A6" s="2" t="s">
        <v>5</v>
      </c>
      <c r="B6" s="3" t="s">
        <v>40</v>
      </c>
      <c r="C6" s="3"/>
    </row>
    <row r="7" spans="1:5" ht="14.4">
      <c r="A7" s="2" t="s">
        <v>6</v>
      </c>
      <c r="B7" s="3" t="s">
        <v>23</v>
      </c>
      <c r="C7" s="3"/>
    </row>
    <row r="8" spans="1:5" ht="14.4">
      <c r="A8" s="2" t="s">
        <v>7</v>
      </c>
      <c r="B8" s="4" t="s">
        <v>78</v>
      </c>
      <c r="C8" s="3"/>
    </row>
    <row r="9" spans="1:5" ht="14.4">
      <c r="A9" s="2" t="s">
        <v>8</v>
      </c>
      <c r="B9" s="4" t="s">
        <v>78</v>
      </c>
      <c r="C9" s="3"/>
    </row>
    <row r="10" spans="1:5" ht="14.4">
      <c r="A10" s="3"/>
      <c r="B10" s="3"/>
      <c r="C10" s="3"/>
    </row>
    <row r="11" spans="1:5" ht="15" thickBot="1">
      <c r="A11" s="3"/>
      <c r="B11" s="3"/>
      <c r="C11" s="3"/>
    </row>
    <row r="12" spans="1:5" ht="15" thickBot="1">
      <c r="A12" s="104" t="s">
        <v>9</v>
      </c>
      <c r="B12" s="107" t="s">
        <v>10</v>
      </c>
      <c r="C12" s="98" t="s">
        <v>69</v>
      </c>
      <c r="D12" s="99"/>
      <c r="E12" s="100"/>
    </row>
    <row r="13" spans="1:5" ht="14.4">
      <c r="A13" s="105"/>
      <c r="B13" s="108"/>
      <c r="C13" s="95" t="s">
        <v>24</v>
      </c>
      <c r="D13" s="96"/>
      <c r="E13" s="97"/>
    </row>
    <row r="14" spans="1:5" ht="15" thickBot="1">
      <c r="A14" s="106"/>
      <c r="B14" s="109"/>
      <c r="C14" s="19" t="s">
        <v>53</v>
      </c>
      <c r="D14" s="27" t="s">
        <v>54</v>
      </c>
      <c r="E14" s="9" t="s">
        <v>68</v>
      </c>
    </row>
    <row r="15" spans="1:5" ht="14.4">
      <c r="A15" s="101">
        <v>2013</v>
      </c>
      <c r="B15" s="31" t="s">
        <v>11</v>
      </c>
      <c r="C15" s="29">
        <v>589</v>
      </c>
      <c r="D15" s="23">
        <f t="shared" ref="D15:D54" si="0">+C15/$B$119</f>
        <v>0.8295774647887324</v>
      </c>
      <c r="E15" s="24">
        <f>+C15/$C$23*100</f>
        <v>66.17977528089888</v>
      </c>
    </row>
    <row r="16" spans="1:5" ht="14.4">
      <c r="A16" s="102"/>
      <c r="B16" s="32" t="s">
        <v>12</v>
      </c>
      <c r="C16" s="30">
        <v>791</v>
      </c>
      <c r="D16" s="21">
        <f t="shared" si="0"/>
        <v>1.1140845070422536</v>
      </c>
      <c r="E16" s="25">
        <f t="shared" ref="E16:E30" si="1">+C16/$C$23*100</f>
        <v>88.876404494382015</v>
      </c>
    </row>
    <row r="17" spans="1:8" ht="14.4">
      <c r="A17" s="102"/>
      <c r="B17" s="32" t="s">
        <v>13</v>
      </c>
      <c r="C17" s="30">
        <v>447</v>
      </c>
      <c r="D17" s="21">
        <f t="shared" si="0"/>
        <v>0.62957746478873244</v>
      </c>
      <c r="E17" s="25">
        <f t="shared" si="1"/>
        <v>50.224719101123597</v>
      </c>
      <c r="G17" s="48"/>
    </row>
    <row r="18" spans="1:8" ht="14.4">
      <c r="A18" s="102"/>
      <c r="B18" s="32" t="s">
        <v>14</v>
      </c>
      <c r="C18" s="30">
        <v>641</v>
      </c>
      <c r="D18" s="21">
        <f t="shared" si="0"/>
        <v>0.90281690140845072</v>
      </c>
      <c r="E18" s="25">
        <f t="shared" si="1"/>
        <v>72.022471910112358</v>
      </c>
      <c r="G18" s="48"/>
    </row>
    <row r="19" spans="1:8" ht="14.4">
      <c r="A19" s="102"/>
      <c r="B19" s="32" t="s">
        <v>15</v>
      </c>
      <c r="C19" s="30">
        <v>656</v>
      </c>
      <c r="D19" s="21">
        <f t="shared" si="0"/>
        <v>0.92394366197183098</v>
      </c>
      <c r="E19" s="25">
        <f t="shared" si="1"/>
        <v>73.707865168539328</v>
      </c>
      <c r="G19" s="8"/>
    </row>
    <row r="20" spans="1:8" ht="14.4">
      <c r="A20" s="102"/>
      <c r="B20" s="32" t="s">
        <v>16</v>
      </c>
      <c r="C20" s="30">
        <v>656</v>
      </c>
      <c r="D20" s="21">
        <f t="shared" si="0"/>
        <v>0.92394366197183098</v>
      </c>
      <c r="E20" s="25">
        <f t="shared" si="1"/>
        <v>73.707865168539328</v>
      </c>
    </row>
    <row r="21" spans="1:8" ht="14.4">
      <c r="A21" s="102"/>
      <c r="B21" s="32" t="s">
        <v>17</v>
      </c>
      <c r="C21" s="30">
        <v>656</v>
      </c>
      <c r="D21" s="21">
        <f t="shared" si="0"/>
        <v>0.92394366197183098</v>
      </c>
      <c r="E21" s="25">
        <f t="shared" si="1"/>
        <v>73.707865168539328</v>
      </c>
    </row>
    <row r="22" spans="1:8" ht="14.4">
      <c r="A22" s="102"/>
      <c r="B22" s="45" t="s">
        <v>18</v>
      </c>
      <c r="C22" s="30">
        <v>890</v>
      </c>
      <c r="D22" s="21">
        <f t="shared" si="0"/>
        <v>1.2535211267605635</v>
      </c>
      <c r="E22" s="25">
        <f t="shared" si="1"/>
        <v>100</v>
      </c>
    </row>
    <row r="23" spans="1:8" ht="14.4">
      <c r="A23" s="102"/>
      <c r="B23" s="45" t="s">
        <v>39</v>
      </c>
      <c r="C23" s="30">
        <v>890</v>
      </c>
      <c r="D23" s="21">
        <f t="shared" si="0"/>
        <v>1.2535211267605635</v>
      </c>
      <c r="E23" s="25">
        <f t="shared" si="1"/>
        <v>100</v>
      </c>
      <c r="G23" s="48"/>
    </row>
    <row r="24" spans="1:8" ht="14.4">
      <c r="A24" s="102"/>
      <c r="B24" s="45" t="s">
        <v>71</v>
      </c>
      <c r="C24" s="30">
        <v>890</v>
      </c>
      <c r="D24" s="21">
        <f t="shared" si="0"/>
        <v>1.2535211267605635</v>
      </c>
      <c r="E24" s="25">
        <f t="shared" si="1"/>
        <v>100</v>
      </c>
      <c r="G24" s="48"/>
    </row>
    <row r="25" spans="1:8" ht="15" thickBot="1">
      <c r="A25" s="103"/>
      <c r="B25" s="46" t="s">
        <v>72</v>
      </c>
      <c r="C25" s="37">
        <v>890</v>
      </c>
      <c r="D25" s="22">
        <f t="shared" si="0"/>
        <v>1.2535211267605635</v>
      </c>
      <c r="E25" s="26">
        <f t="shared" si="1"/>
        <v>100</v>
      </c>
    </row>
    <row r="26" spans="1:8" ht="14.4">
      <c r="A26" s="101">
        <v>2014</v>
      </c>
      <c r="B26" s="50" t="s">
        <v>73</v>
      </c>
      <c r="C26" s="20">
        <v>801</v>
      </c>
      <c r="D26" s="23">
        <f t="shared" si="0"/>
        <v>1.1281690140845071</v>
      </c>
      <c r="E26" s="24">
        <f t="shared" si="1"/>
        <v>90</v>
      </c>
    </row>
    <row r="27" spans="1:8" ht="14.4">
      <c r="A27" s="102"/>
      <c r="B27" s="51" t="s">
        <v>11</v>
      </c>
      <c r="C27" s="35">
        <v>1009.6666666666666</v>
      </c>
      <c r="D27" s="21">
        <f t="shared" si="0"/>
        <v>1.4220657276995305</v>
      </c>
      <c r="E27" s="25">
        <f t="shared" si="1"/>
        <v>113.44569288389512</v>
      </c>
    </row>
    <row r="28" spans="1:8" ht="14.4">
      <c r="A28" s="102"/>
      <c r="B28" s="51" t="s">
        <v>12</v>
      </c>
      <c r="C28" s="35">
        <v>775.33333333333337</v>
      </c>
      <c r="D28" s="21">
        <f t="shared" si="0"/>
        <v>1.092018779342723</v>
      </c>
      <c r="E28" s="25">
        <f t="shared" si="1"/>
        <v>87.116104868913851</v>
      </c>
    </row>
    <row r="29" spans="1:8" ht="14.4">
      <c r="A29" s="102"/>
      <c r="B29" s="52" t="s">
        <v>13</v>
      </c>
      <c r="C29" s="43">
        <v>966.2</v>
      </c>
      <c r="D29" s="41">
        <f t="shared" si="0"/>
        <v>1.3608450704225352</v>
      </c>
      <c r="E29" s="42">
        <f>+C29/$C$23*100</f>
        <v>108.56179775280899</v>
      </c>
    </row>
    <row r="30" spans="1:8" ht="14.4">
      <c r="A30" s="102"/>
      <c r="B30" s="52" t="s">
        <v>14</v>
      </c>
      <c r="C30" s="43">
        <v>857</v>
      </c>
      <c r="D30" s="41">
        <f t="shared" si="0"/>
        <v>1.2070422535211267</v>
      </c>
      <c r="E30" s="42">
        <f t="shared" si="1"/>
        <v>96.292134831460672</v>
      </c>
      <c r="H30" s="48"/>
    </row>
    <row r="31" spans="1:8" ht="15.75" customHeight="1">
      <c r="A31" s="102"/>
      <c r="B31" s="52" t="s">
        <v>15</v>
      </c>
      <c r="C31" s="43">
        <v>970.33333333333337</v>
      </c>
      <c r="D31" s="41">
        <f t="shared" si="0"/>
        <v>1.3666666666666667</v>
      </c>
      <c r="E31" s="42">
        <f t="shared" ref="E31:E42" si="2">+C31/$C$23*100</f>
        <v>109.02621722846442</v>
      </c>
      <c r="H31" s="49"/>
    </row>
    <row r="32" spans="1:8" ht="14.4">
      <c r="A32" s="102"/>
      <c r="B32" s="52" t="s">
        <v>16</v>
      </c>
      <c r="C32" s="43">
        <v>1500</v>
      </c>
      <c r="D32" s="41">
        <f t="shared" si="0"/>
        <v>2.112676056338028</v>
      </c>
      <c r="E32" s="42">
        <f t="shared" si="2"/>
        <v>168.53932584269663</v>
      </c>
      <c r="H32" s="48"/>
    </row>
    <row r="33" spans="1:9" ht="14.4">
      <c r="A33" s="102"/>
      <c r="B33" s="52" t="s">
        <v>17</v>
      </c>
      <c r="C33" s="43">
        <v>1631</v>
      </c>
      <c r="D33" s="41">
        <f t="shared" si="0"/>
        <v>2.2971830985915491</v>
      </c>
      <c r="E33" s="42">
        <f t="shared" si="2"/>
        <v>183.25842696629212</v>
      </c>
      <c r="H33" s="48"/>
    </row>
    <row r="34" spans="1:9" ht="14.4">
      <c r="A34" s="102"/>
      <c r="B34" s="52" t="s">
        <v>18</v>
      </c>
      <c r="C34" s="43">
        <v>1331</v>
      </c>
      <c r="D34" s="41">
        <f t="shared" si="0"/>
        <v>1.8746478873239436</v>
      </c>
      <c r="E34" s="42">
        <f t="shared" si="2"/>
        <v>149.55056179775281</v>
      </c>
    </row>
    <row r="35" spans="1:9" ht="15" customHeight="1">
      <c r="A35" s="102"/>
      <c r="B35" s="52" t="s">
        <v>39</v>
      </c>
      <c r="C35" s="43">
        <v>1354</v>
      </c>
      <c r="D35" s="41">
        <f t="shared" si="0"/>
        <v>1.9070422535211267</v>
      </c>
      <c r="E35" s="42">
        <f t="shared" si="2"/>
        <v>152.13483146067415</v>
      </c>
    </row>
    <row r="36" spans="1:9" ht="15" customHeight="1">
      <c r="A36" s="102"/>
      <c r="B36" s="52" t="s">
        <v>71</v>
      </c>
      <c r="C36" s="43">
        <v>1554</v>
      </c>
      <c r="D36" s="41">
        <f t="shared" si="0"/>
        <v>2.1887323943661974</v>
      </c>
      <c r="E36" s="42">
        <f t="shared" si="2"/>
        <v>174.6067415730337</v>
      </c>
    </row>
    <row r="37" spans="1:9" ht="15" customHeight="1" thickBot="1">
      <c r="A37" s="103"/>
      <c r="B37" s="53" t="s">
        <v>72</v>
      </c>
      <c r="C37" s="36">
        <v>1438</v>
      </c>
      <c r="D37" s="22">
        <f t="shared" si="0"/>
        <v>2.0253521126760563</v>
      </c>
      <c r="E37" s="26">
        <f t="shared" si="2"/>
        <v>161.57303370786516</v>
      </c>
    </row>
    <row r="38" spans="1:9" ht="15" customHeight="1">
      <c r="A38" s="92">
        <v>2015</v>
      </c>
      <c r="B38" s="50" t="s">
        <v>73</v>
      </c>
      <c r="C38" s="20">
        <v>900</v>
      </c>
      <c r="D38" s="23">
        <f t="shared" si="0"/>
        <v>1.267605633802817</v>
      </c>
      <c r="E38" s="24">
        <f t="shared" si="2"/>
        <v>101.12359550561798</v>
      </c>
    </row>
    <row r="39" spans="1:9" ht="15" customHeight="1">
      <c r="A39" s="93"/>
      <c r="B39" s="52" t="s">
        <v>11</v>
      </c>
      <c r="C39" s="43">
        <v>894</v>
      </c>
      <c r="D39" s="41">
        <f t="shared" si="0"/>
        <v>1.2591549295774649</v>
      </c>
      <c r="E39" s="42">
        <f t="shared" si="2"/>
        <v>100.44943820224719</v>
      </c>
    </row>
    <row r="40" spans="1:9" ht="15" customHeight="1">
      <c r="A40" s="93"/>
      <c r="B40" s="51" t="s">
        <v>12</v>
      </c>
      <c r="C40" s="35">
        <v>942</v>
      </c>
      <c r="D40" s="21">
        <f t="shared" si="0"/>
        <v>1.3267605633802817</v>
      </c>
      <c r="E40" s="25">
        <f t="shared" si="2"/>
        <v>105.84269662921348</v>
      </c>
    </row>
    <row r="41" spans="1:9" ht="15" customHeight="1">
      <c r="A41" s="93"/>
      <c r="B41" s="51" t="s">
        <v>13</v>
      </c>
      <c r="C41" s="35">
        <v>1196</v>
      </c>
      <c r="D41" s="21">
        <f t="shared" si="0"/>
        <v>1.6845070422535211</v>
      </c>
      <c r="E41" s="25">
        <f t="shared" si="2"/>
        <v>134.38202247191012</v>
      </c>
      <c r="G41" s="54"/>
    </row>
    <row r="42" spans="1:9" ht="15" customHeight="1">
      <c r="A42" s="93"/>
      <c r="B42" s="51" t="s">
        <v>14</v>
      </c>
      <c r="C42" s="35">
        <v>875</v>
      </c>
      <c r="D42" s="21">
        <f t="shared" si="0"/>
        <v>1.232394366197183</v>
      </c>
      <c r="E42" s="25">
        <f t="shared" si="2"/>
        <v>98.31460674157303</v>
      </c>
      <c r="G42" s="49"/>
    </row>
    <row r="43" spans="1:9" ht="15" customHeight="1">
      <c r="A43" s="93"/>
      <c r="B43" s="51" t="s">
        <v>15</v>
      </c>
      <c r="C43" s="60">
        <v>1067</v>
      </c>
      <c r="D43" s="21">
        <f t="shared" si="0"/>
        <v>1.5028169014084507</v>
      </c>
      <c r="E43" s="25">
        <f t="shared" ref="E43:E54" si="3">+C43/$C$23*100</f>
        <v>119.88764044943821</v>
      </c>
      <c r="G43" s="49"/>
    </row>
    <row r="44" spans="1:9" ht="15" customHeight="1">
      <c r="A44" s="93"/>
      <c r="B44" s="51" t="s">
        <v>16</v>
      </c>
      <c r="C44" s="60">
        <v>1789</v>
      </c>
      <c r="D44" s="21">
        <f t="shared" si="0"/>
        <v>2.5197183098591549</v>
      </c>
      <c r="E44" s="25">
        <f t="shared" si="3"/>
        <v>201.01123595505618</v>
      </c>
      <c r="H44" s="49"/>
    </row>
    <row r="45" spans="1:9" ht="15" customHeight="1">
      <c r="A45" s="93"/>
      <c r="B45" s="51" t="s">
        <v>17</v>
      </c>
      <c r="C45" s="35">
        <v>1082</v>
      </c>
      <c r="D45" s="21">
        <f t="shared" si="0"/>
        <v>1.523943661971831</v>
      </c>
      <c r="E45" s="25">
        <f t="shared" si="3"/>
        <v>121.57303370786516</v>
      </c>
      <c r="H45" s="49"/>
    </row>
    <row r="46" spans="1:9" ht="15" customHeight="1">
      <c r="A46" s="93"/>
      <c r="B46" s="51" t="s">
        <v>18</v>
      </c>
      <c r="C46" s="35">
        <v>1193</v>
      </c>
      <c r="D46" s="21">
        <f t="shared" si="0"/>
        <v>1.6802816901408451</v>
      </c>
      <c r="E46" s="25">
        <f t="shared" si="3"/>
        <v>134.04494382022472</v>
      </c>
      <c r="H46" s="49"/>
    </row>
    <row r="47" spans="1:9" ht="15" customHeight="1">
      <c r="A47" s="93"/>
      <c r="B47" s="51" t="s">
        <v>39</v>
      </c>
      <c r="C47" s="60">
        <v>1648</v>
      </c>
      <c r="D47" s="21">
        <f t="shared" si="0"/>
        <v>2.3211267605633803</v>
      </c>
      <c r="E47" s="25">
        <f t="shared" si="3"/>
        <v>185.16853932584269</v>
      </c>
      <c r="G47" s="49"/>
      <c r="H47" s="49"/>
      <c r="I47" s="49"/>
    </row>
    <row r="48" spans="1:9" ht="15" customHeight="1">
      <c r="A48" s="93"/>
      <c r="B48" s="51" t="s">
        <v>71</v>
      </c>
      <c r="C48" s="60">
        <v>1349</v>
      </c>
      <c r="D48" s="21">
        <f t="shared" si="0"/>
        <v>1.9</v>
      </c>
      <c r="E48" s="25">
        <f t="shared" si="3"/>
        <v>151.57303370786516</v>
      </c>
      <c r="G48" s="49"/>
      <c r="H48" s="49"/>
      <c r="I48" s="49"/>
    </row>
    <row r="49" spans="1:9" ht="15" customHeight="1" thickBot="1">
      <c r="A49" s="93"/>
      <c r="B49" s="53" t="s">
        <v>72</v>
      </c>
      <c r="C49" s="65">
        <v>1280</v>
      </c>
      <c r="D49" s="22">
        <f t="shared" si="0"/>
        <v>1.8028169014084507</v>
      </c>
      <c r="E49" s="26">
        <f t="shared" si="3"/>
        <v>143.82022471910113</v>
      </c>
      <c r="G49" s="49"/>
      <c r="H49" s="49"/>
      <c r="I49" s="49"/>
    </row>
    <row r="50" spans="1:9" ht="15" customHeight="1">
      <c r="A50" s="101">
        <v>2016</v>
      </c>
      <c r="B50" s="50" t="s">
        <v>73</v>
      </c>
      <c r="C50" s="71">
        <v>1365</v>
      </c>
      <c r="D50" s="23">
        <f t="shared" si="0"/>
        <v>1.9225352112676057</v>
      </c>
      <c r="E50" s="24">
        <f t="shared" si="3"/>
        <v>153.37078651685394</v>
      </c>
    </row>
    <row r="51" spans="1:9" ht="15" customHeight="1">
      <c r="A51" s="102"/>
      <c r="B51" s="51" t="s">
        <v>11</v>
      </c>
      <c r="C51" s="60">
        <v>1646</v>
      </c>
      <c r="D51" s="21">
        <f t="shared" si="0"/>
        <v>2.3183098591549296</v>
      </c>
      <c r="E51" s="25">
        <f t="shared" si="3"/>
        <v>184.9438202247191</v>
      </c>
    </row>
    <row r="52" spans="1:9" ht="15" customHeight="1">
      <c r="A52" s="102"/>
      <c r="B52" s="51" t="s">
        <v>12</v>
      </c>
      <c r="C52" s="60">
        <v>1646</v>
      </c>
      <c r="D52" s="21">
        <f t="shared" si="0"/>
        <v>2.3183098591549296</v>
      </c>
      <c r="E52" s="25">
        <f t="shared" si="3"/>
        <v>184.9438202247191</v>
      </c>
    </row>
    <row r="53" spans="1:9" ht="15" customHeight="1">
      <c r="A53" s="102"/>
      <c r="B53" s="51" t="s">
        <v>13</v>
      </c>
      <c r="C53" s="60">
        <v>1962</v>
      </c>
      <c r="D53" s="21">
        <f t="shared" si="0"/>
        <v>2.7633802816901407</v>
      </c>
      <c r="E53" s="25">
        <f t="shared" si="3"/>
        <v>220.44943820224719</v>
      </c>
    </row>
    <row r="54" spans="1:9" ht="15" customHeight="1">
      <c r="A54" s="102"/>
      <c r="B54" s="51" t="s">
        <v>14</v>
      </c>
      <c r="C54" s="60">
        <v>1741</v>
      </c>
      <c r="D54" s="21">
        <f t="shared" si="0"/>
        <v>2.4521126760563381</v>
      </c>
      <c r="E54" s="25">
        <f t="shared" si="3"/>
        <v>195.61797752808988</v>
      </c>
    </row>
    <row r="55" spans="1:9" ht="15" customHeight="1">
      <c r="A55" s="102"/>
      <c r="B55" s="51" t="s">
        <v>15</v>
      </c>
      <c r="C55" s="61">
        <v>1839.25</v>
      </c>
      <c r="D55" s="21">
        <f t="shared" ref="D55:D61" si="4">+C55/$B$119</f>
        <v>2.5904929577464788</v>
      </c>
      <c r="E55" s="25">
        <f t="shared" ref="E55:E60" si="5">+C55/$C$23*100</f>
        <v>206.65730337078654</v>
      </c>
    </row>
    <row r="56" spans="1:9" ht="15" customHeight="1">
      <c r="A56" s="102"/>
      <c r="B56" s="51" t="s">
        <v>16</v>
      </c>
      <c r="C56" s="61">
        <v>2153</v>
      </c>
      <c r="D56" s="21">
        <f t="shared" si="4"/>
        <v>3.0323943661971833</v>
      </c>
      <c r="E56" s="25">
        <f t="shared" si="5"/>
        <v>241.91011235955057</v>
      </c>
    </row>
    <row r="57" spans="1:9" ht="15" customHeight="1">
      <c r="A57" s="102"/>
      <c r="B57" s="51" t="s">
        <v>17</v>
      </c>
      <c r="C57" s="61">
        <v>2185</v>
      </c>
      <c r="D57" s="21">
        <f t="shared" si="4"/>
        <v>3.0774647887323945</v>
      </c>
      <c r="E57" s="25">
        <f t="shared" si="5"/>
        <v>245.50561797752809</v>
      </c>
    </row>
    <row r="58" spans="1:9" ht="15" customHeight="1">
      <c r="A58" s="102"/>
      <c r="B58" s="51" t="s">
        <v>18</v>
      </c>
      <c r="C58" s="61">
        <v>2384</v>
      </c>
      <c r="D58" s="21">
        <f t="shared" si="4"/>
        <v>3.3577464788732394</v>
      </c>
      <c r="E58" s="25">
        <f t="shared" si="5"/>
        <v>267.86516853932585</v>
      </c>
    </row>
    <row r="59" spans="1:9" ht="15" customHeight="1">
      <c r="A59" s="102"/>
      <c r="B59" s="51" t="s">
        <v>39</v>
      </c>
      <c r="C59" s="61">
        <v>2521</v>
      </c>
      <c r="D59" s="21">
        <f t="shared" si="4"/>
        <v>3.5507042253521126</v>
      </c>
      <c r="E59" s="25">
        <f t="shared" si="5"/>
        <v>283.25842696629218</v>
      </c>
    </row>
    <row r="60" spans="1:9" ht="15" customHeight="1">
      <c r="A60" s="102"/>
      <c r="B60" s="51" t="s">
        <v>71</v>
      </c>
      <c r="C60" s="61">
        <v>3048</v>
      </c>
      <c r="D60" s="21">
        <f t="shared" si="4"/>
        <v>4.2929577464788728</v>
      </c>
      <c r="E60" s="25">
        <f t="shared" si="5"/>
        <v>342.47191011235952</v>
      </c>
    </row>
    <row r="61" spans="1:9" ht="15" customHeight="1" thickBot="1">
      <c r="A61" s="102"/>
      <c r="B61" s="53" t="s">
        <v>72</v>
      </c>
      <c r="C61" s="81">
        <v>2838.2</v>
      </c>
      <c r="D61" s="22">
        <f t="shared" si="4"/>
        <v>3.997464788732394</v>
      </c>
      <c r="E61" s="26">
        <f t="shared" ref="E61" si="6">+C61/$C$23*100</f>
        <v>318.89887640449433</v>
      </c>
    </row>
    <row r="62" spans="1:9" ht="15" customHeight="1">
      <c r="A62" s="92">
        <v>2017</v>
      </c>
      <c r="B62" s="50" t="s">
        <v>73</v>
      </c>
      <c r="C62" s="85">
        <v>2465</v>
      </c>
      <c r="D62" s="23">
        <f t="shared" ref="D62" si="7">+C62/$B$119</f>
        <v>3.471830985915493</v>
      </c>
      <c r="E62" s="24">
        <f t="shared" ref="E62" si="8">+C62/$C$23*100</f>
        <v>276.96629213483146</v>
      </c>
    </row>
    <row r="63" spans="1:9" ht="15" customHeight="1">
      <c r="A63" s="93"/>
      <c r="B63" s="62" t="s">
        <v>11</v>
      </c>
      <c r="C63" s="83">
        <v>3013.5</v>
      </c>
      <c r="D63" s="56">
        <f t="shared" ref="D63:D98" si="9">+C63/$B$119</f>
        <v>4.2443661971830986</v>
      </c>
      <c r="E63" s="57">
        <f t="shared" ref="E63:E98" si="10">+C63/$C$23*100</f>
        <v>338.59550561797749</v>
      </c>
    </row>
    <row r="64" spans="1:9" ht="15" customHeight="1">
      <c r="A64" s="93"/>
      <c r="B64" s="62" t="s">
        <v>12</v>
      </c>
      <c r="C64" s="83">
        <v>2608</v>
      </c>
      <c r="D64" s="56">
        <f t="shared" si="9"/>
        <v>3.6732394366197183</v>
      </c>
      <c r="E64" s="57">
        <f t="shared" si="10"/>
        <v>293.03370786516854</v>
      </c>
    </row>
    <row r="65" spans="1:5" ht="15" customHeight="1">
      <c r="A65" s="93"/>
      <c r="B65" s="62" t="s">
        <v>13</v>
      </c>
      <c r="C65" s="83">
        <v>2980</v>
      </c>
      <c r="D65" s="56">
        <f t="shared" si="9"/>
        <v>4.197183098591549</v>
      </c>
      <c r="E65" s="57">
        <f t="shared" si="10"/>
        <v>334.83146067415731</v>
      </c>
    </row>
    <row r="66" spans="1:5" ht="15" customHeight="1">
      <c r="A66" s="93"/>
      <c r="B66" s="62" t="s">
        <v>14</v>
      </c>
      <c r="C66" s="83">
        <v>2608</v>
      </c>
      <c r="D66" s="56">
        <f t="shared" si="9"/>
        <v>3.6732394366197183</v>
      </c>
      <c r="E66" s="57">
        <f t="shared" si="10"/>
        <v>293.03370786516854</v>
      </c>
    </row>
    <row r="67" spans="1:5" ht="15" customHeight="1">
      <c r="A67" s="93"/>
      <c r="B67" s="62" t="s">
        <v>15</v>
      </c>
      <c r="C67" s="83">
        <v>2687</v>
      </c>
      <c r="D67" s="56">
        <f t="shared" si="9"/>
        <v>3.7845070422535212</v>
      </c>
      <c r="E67" s="57">
        <f t="shared" si="10"/>
        <v>301.91011235955057</v>
      </c>
    </row>
    <row r="68" spans="1:5" ht="15" customHeight="1">
      <c r="A68" s="93"/>
      <c r="B68" s="62" t="s">
        <v>16</v>
      </c>
      <c r="C68" s="83">
        <v>3816</v>
      </c>
      <c r="D68" s="56">
        <f t="shared" si="9"/>
        <v>5.3746478873239436</v>
      </c>
      <c r="E68" s="57">
        <f t="shared" si="10"/>
        <v>428.76404494382018</v>
      </c>
    </row>
    <row r="69" spans="1:5" ht="15" customHeight="1">
      <c r="A69" s="93"/>
      <c r="B69" s="62" t="s">
        <v>17</v>
      </c>
      <c r="C69" s="83">
        <v>3369</v>
      </c>
      <c r="D69" s="56">
        <f t="shared" si="9"/>
        <v>4.7450704225352114</v>
      </c>
      <c r="E69" s="57">
        <f t="shared" si="10"/>
        <v>378.53932584269666</v>
      </c>
    </row>
    <row r="70" spans="1:5" ht="15" customHeight="1">
      <c r="A70" s="93"/>
      <c r="B70" s="62" t="s">
        <v>18</v>
      </c>
      <c r="C70" s="83">
        <v>2623</v>
      </c>
      <c r="D70" s="56">
        <f t="shared" si="9"/>
        <v>3.6943661971830988</v>
      </c>
      <c r="E70" s="57">
        <f t="shared" si="10"/>
        <v>294.71910112359552</v>
      </c>
    </row>
    <row r="71" spans="1:5" ht="15" customHeight="1">
      <c r="A71" s="93"/>
      <c r="B71" s="62" t="s">
        <v>39</v>
      </c>
      <c r="C71" s="83">
        <v>3293</v>
      </c>
      <c r="D71" s="56">
        <f t="shared" si="9"/>
        <v>4.6380281690140848</v>
      </c>
      <c r="E71" s="57">
        <f t="shared" si="10"/>
        <v>370</v>
      </c>
    </row>
    <row r="72" spans="1:5" ht="15" customHeight="1">
      <c r="A72" s="93"/>
      <c r="B72" s="62" t="s">
        <v>71</v>
      </c>
      <c r="C72" s="83">
        <v>2346</v>
      </c>
      <c r="D72" s="56">
        <f t="shared" si="9"/>
        <v>3.3042253521126761</v>
      </c>
      <c r="E72" s="57">
        <f t="shared" si="10"/>
        <v>263.59550561797749</v>
      </c>
    </row>
    <row r="73" spans="1:5" ht="15" customHeight="1" thickBot="1">
      <c r="A73" s="93"/>
      <c r="B73" s="78" t="s">
        <v>72</v>
      </c>
      <c r="C73" s="75">
        <v>3937.2</v>
      </c>
      <c r="D73" s="76">
        <f t="shared" si="9"/>
        <v>5.5453521126760563</v>
      </c>
      <c r="E73" s="77">
        <f t="shared" si="10"/>
        <v>442.38202247191009</v>
      </c>
    </row>
    <row r="74" spans="1:5" ht="15" customHeight="1">
      <c r="A74" s="92">
        <v>2018</v>
      </c>
      <c r="B74" s="50" t="s">
        <v>73</v>
      </c>
      <c r="C74" s="85">
        <v>2065.4</v>
      </c>
      <c r="D74" s="23">
        <f t="shared" si="9"/>
        <v>2.9090140845070422</v>
      </c>
      <c r="E74" s="24">
        <f t="shared" si="10"/>
        <v>232.06741573033707</v>
      </c>
    </row>
    <row r="75" spans="1:5" ht="15" customHeight="1">
      <c r="A75" s="93"/>
      <c r="B75" s="62" t="s">
        <v>11</v>
      </c>
      <c r="C75" s="83">
        <v>2646</v>
      </c>
      <c r="D75" s="56">
        <f t="shared" si="9"/>
        <v>3.7267605633802816</v>
      </c>
      <c r="E75" s="57">
        <f t="shared" si="10"/>
        <v>297.30337078651689</v>
      </c>
    </row>
    <row r="76" spans="1:5" ht="15" customHeight="1">
      <c r="A76" s="93"/>
      <c r="B76" s="62" t="s">
        <v>12</v>
      </c>
      <c r="C76" s="83">
        <v>2608.8000000000002</v>
      </c>
      <c r="D76" s="56">
        <f t="shared" si="9"/>
        <v>3.6743661971830988</v>
      </c>
      <c r="E76" s="57">
        <f t="shared" si="10"/>
        <v>293.12359550561797</v>
      </c>
    </row>
    <row r="77" spans="1:5" ht="15" customHeight="1">
      <c r="A77" s="93"/>
      <c r="B77" s="62" t="s">
        <v>13</v>
      </c>
      <c r="C77" s="83">
        <v>3629</v>
      </c>
      <c r="D77" s="56">
        <f t="shared" si="9"/>
        <v>5.1112676056338024</v>
      </c>
      <c r="E77" s="57">
        <f t="shared" si="10"/>
        <v>407.75280898876406</v>
      </c>
    </row>
    <row r="78" spans="1:5" ht="15" customHeight="1">
      <c r="A78" s="93"/>
      <c r="B78" s="62" t="s">
        <v>14</v>
      </c>
      <c r="C78" s="83">
        <v>2484</v>
      </c>
      <c r="D78" s="56">
        <f t="shared" si="9"/>
        <v>3.4985915492957744</v>
      </c>
      <c r="E78" s="57">
        <f t="shared" si="10"/>
        <v>279.10112359550561</v>
      </c>
    </row>
    <row r="79" spans="1:5" ht="15" customHeight="1">
      <c r="A79" s="93"/>
      <c r="B79" s="62" t="s">
        <v>15</v>
      </c>
      <c r="C79" s="83">
        <v>3145.8</v>
      </c>
      <c r="D79" s="56">
        <f t="shared" si="9"/>
        <v>4.4307042253521125</v>
      </c>
      <c r="E79" s="57">
        <f t="shared" si="10"/>
        <v>353.4606741573034</v>
      </c>
    </row>
    <row r="80" spans="1:5" ht="15" customHeight="1">
      <c r="A80" s="93"/>
      <c r="B80" s="62" t="s">
        <v>16</v>
      </c>
      <c r="C80" s="83">
        <v>3646</v>
      </c>
      <c r="D80" s="56">
        <f t="shared" si="9"/>
        <v>5.1352112676056336</v>
      </c>
      <c r="E80" s="57">
        <f t="shared" si="10"/>
        <v>409.66292134831457</v>
      </c>
    </row>
    <row r="81" spans="1:5" ht="15" customHeight="1">
      <c r="A81" s="93"/>
      <c r="B81" s="62" t="s">
        <v>17</v>
      </c>
      <c r="C81" s="83">
        <v>3206</v>
      </c>
      <c r="D81" s="56">
        <f t="shared" si="9"/>
        <v>4.5154929577464786</v>
      </c>
      <c r="E81" s="57">
        <f t="shared" si="10"/>
        <v>360.22471910112358</v>
      </c>
    </row>
    <row r="82" spans="1:5" ht="15" customHeight="1">
      <c r="A82" s="93"/>
      <c r="B82" s="62" t="s">
        <v>18</v>
      </c>
      <c r="C82" s="83">
        <v>5257</v>
      </c>
      <c r="D82" s="56">
        <f t="shared" si="9"/>
        <v>7.4042253521126762</v>
      </c>
      <c r="E82" s="57">
        <f t="shared" si="10"/>
        <v>590.67415730337075</v>
      </c>
    </row>
    <row r="83" spans="1:5" ht="15" customHeight="1">
      <c r="A83" s="93"/>
      <c r="B83" s="62" t="s">
        <v>39</v>
      </c>
      <c r="C83" s="83">
        <v>4453</v>
      </c>
      <c r="D83" s="56">
        <f t="shared" si="9"/>
        <v>6.2718309859154928</v>
      </c>
      <c r="E83" s="57">
        <f t="shared" si="10"/>
        <v>500.33707865168537</v>
      </c>
    </row>
    <row r="84" spans="1:5" ht="15" customHeight="1">
      <c r="A84" s="93"/>
      <c r="B84" s="62" t="s">
        <v>71</v>
      </c>
      <c r="C84" s="83">
        <v>5279</v>
      </c>
      <c r="D84" s="56">
        <f t="shared" si="9"/>
        <v>7.4352112676056334</v>
      </c>
      <c r="E84" s="57">
        <f t="shared" si="10"/>
        <v>593.14606741573039</v>
      </c>
    </row>
    <row r="85" spans="1:5" ht="15" customHeight="1" thickBot="1">
      <c r="A85" s="93"/>
      <c r="B85" s="78" t="s">
        <v>72</v>
      </c>
      <c r="C85" s="75">
        <v>8408</v>
      </c>
      <c r="D85" s="76">
        <f t="shared" si="9"/>
        <v>11.842253521126761</v>
      </c>
      <c r="E85" s="77">
        <f t="shared" si="10"/>
        <v>944.71910112359546</v>
      </c>
    </row>
    <row r="86" spans="1:5" ht="15" customHeight="1">
      <c r="A86" s="92">
        <v>2019</v>
      </c>
      <c r="B86" s="50" t="s">
        <v>73</v>
      </c>
      <c r="C86" s="85">
        <v>4950</v>
      </c>
      <c r="D86" s="23">
        <f t="shared" si="9"/>
        <v>6.971830985915493</v>
      </c>
      <c r="E86" s="24">
        <f t="shared" si="10"/>
        <v>556.17977528089887</v>
      </c>
    </row>
    <row r="87" spans="1:5" ht="15" customHeight="1">
      <c r="A87" s="93"/>
      <c r="B87" s="62" t="s">
        <v>11</v>
      </c>
      <c r="C87" s="83">
        <v>8952</v>
      </c>
      <c r="D87" s="56">
        <f t="shared" si="9"/>
        <v>12.608450704225351</v>
      </c>
      <c r="E87" s="57">
        <f t="shared" si="10"/>
        <v>1005.8426966292135</v>
      </c>
    </row>
    <row r="88" spans="1:5" ht="15" customHeight="1">
      <c r="A88" s="93"/>
      <c r="B88" s="62" t="s">
        <v>12</v>
      </c>
      <c r="C88" s="83">
        <v>5336</v>
      </c>
      <c r="D88" s="56">
        <f t="shared" si="9"/>
        <v>7.5154929577464786</v>
      </c>
      <c r="E88" s="57">
        <f t="shared" si="10"/>
        <v>599.55056179775283</v>
      </c>
    </row>
    <row r="89" spans="1:5" ht="15" customHeight="1">
      <c r="A89" s="93"/>
      <c r="B89" s="62" t="s">
        <v>13</v>
      </c>
      <c r="C89" s="83">
        <v>6019</v>
      </c>
      <c r="D89" s="56">
        <f t="shared" si="9"/>
        <v>8.4774647887323944</v>
      </c>
      <c r="E89" s="57">
        <f t="shared" si="10"/>
        <v>676.29213483146066</v>
      </c>
    </row>
    <row r="90" spans="1:5" ht="15" customHeight="1">
      <c r="A90" s="93"/>
      <c r="B90" s="62" t="s">
        <v>14</v>
      </c>
      <c r="C90" s="83">
        <v>5818</v>
      </c>
      <c r="D90" s="56">
        <f t="shared" si="9"/>
        <v>8.1943661971830988</v>
      </c>
      <c r="E90" s="57">
        <f t="shared" si="10"/>
        <v>653.70786516853934</v>
      </c>
    </row>
    <row r="91" spans="1:5" ht="15" customHeight="1">
      <c r="A91" s="93"/>
      <c r="B91" s="62" t="s">
        <v>15</v>
      </c>
      <c r="C91" s="83">
        <v>5156</v>
      </c>
      <c r="D91" s="56">
        <f t="shared" si="9"/>
        <v>7.2619718309859156</v>
      </c>
      <c r="E91" s="57">
        <f t="shared" si="10"/>
        <v>579.32584269662925</v>
      </c>
    </row>
    <row r="92" spans="1:5" ht="15" customHeight="1">
      <c r="A92" s="93"/>
      <c r="B92" s="62" t="s">
        <v>16</v>
      </c>
      <c r="C92" s="83">
        <v>5737</v>
      </c>
      <c r="D92" s="56">
        <f t="shared" si="9"/>
        <v>8.0802816901408452</v>
      </c>
      <c r="E92" s="57">
        <f t="shared" si="10"/>
        <v>644.60674157303379</v>
      </c>
    </row>
    <row r="93" spans="1:5" ht="15" customHeight="1">
      <c r="A93" s="93"/>
      <c r="B93" s="62" t="s">
        <v>17</v>
      </c>
      <c r="C93" s="83">
        <v>6741</v>
      </c>
      <c r="D93" s="56">
        <f t="shared" si="9"/>
        <v>9.4943661971830977</v>
      </c>
      <c r="E93" s="57">
        <f t="shared" si="10"/>
        <v>757.41573033707868</v>
      </c>
    </row>
    <row r="94" spans="1:5" ht="15" customHeight="1">
      <c r="A94" s="93"/>
      <c r="B94" s="62" t="s">
        <v>18</v>
      </c>
      <c r="C94" s="83">
        <v>10156</v>
      </c>
      <c r="D94" s="56">
        <f t="shared" si="9"/>
        <v>14.304225352112676</v>
      </c>
      <c r="E94" s="57">
        <f t="shared" si="10"/>
        <v>1141.1235955056179</v>
      </c>
    </row>
    <row r="95" spans="1:5" ht="15" customHeight="1">
      <c r="A95" s="93"/>
      <c r="B95" s="62" t="s">
        <v>39</v>
      </c>
      <c r="C95" s="83">
        <v>10156</v>
      </c>
      <c r="D95" s="56">
        <f t="shared" si="9"/>
        <v>14.304225352112676</v>
      </c>
      <c r="E95" s="57">
        <f t="shared" si="10"/>
        <v>1141.1235955056179</v>
      </c>
    </row>
    <row r="96" spans="1:5" ht="15" customHeight="1">
      <c r="A96" s="93"/>
      <c r="B96" s="62" t="s">
        <v>71</v>
      </c>
      <c r="C96" s="83">
        <v>10457</v>
      </c>
      <c r="D96" s="56">
        <f t="shared" si="9"/>
        <v>14.728169014084507</v>
      </c>
      <c r="E96" s="57">
        <f t="shared" si="10"/>
        <v>1174.943820224719</v>
      </c>
    </row>
    <row r="97" spans="1:5" ht="15" customHeight="1" thickBot="1">
      <c r="A97" s="94"/>
      <c r="B97" s="78" t="s">
        <v>72</v>
      </c>
      <c r="C97" s="75">
        <v>12190</v>
      </c>
      <c r="D97" s="76">
        <f t="shared" si="9"/>
        <v>17.169014084507044</v>
      </c>
      <c r="E97" s="77">
        <f t="shared" si="10"/>
        <v>1369.6629213483145</v>
      </c>
    </row>
    <row r="98" spans="1:5" ht="15" customHeight="1">
      <c r="A98" s="92">
        <v>2020</v>
      </c>
      <c r="B98" s="50" t="s">
        <v>73</v>
      </c>
      <c r="C98" s="85">
        <v>8680</v>
      </c>
      <c r="D98" s="23">
        <f t="shared" si="9"/>
        <v>12.225352112676056</v>
      </c>
      <c r="E98" s="24">
        <f t="shared" si="10"/>
        <v>975.28089887640454</v>
      </c>
    </row>
    <row r="99" spans="1:5" ht="15" customHeight="1">
      <c r="A99" s="93"/>
      <c r="B99" s="62" t="s">
        <v>11</v>
      </c>
      <c r="C99" s="13" t="s">
        <v>75</v>
      </c>
      <c r="D99" s="56" t="s">
        <v>75</v>
      </c>
      <c r="E99" s="57" t="s">
        <v>75</v>
      </c>
    </row>
    <row r="100" spans="1:5" ht="15" customHeight="1">
      <c r="A100" s="93"/>
      <c r="B100" s="62" t="s">
        <v>12</v>
      </c>
      <c r="C100" s="83" t="s">
        <v>75</v>
      </c>
      <c r="D100" s="56" t="s">
        <v>75</v>
      </c>
      <c r="E100" s="57" t="s">
        <v>75</v>
      </c>
    </row>
    <row r="101" spans="1:5" ht="15" customHeight="1">
      <c r="A101" s="93"/>
      <c r="B101" s="62" t="s">
        <v>13</v>
      </c>
      <c r="C101" s="83" t="s">
        <v>75</v>
      </c>
      <c r="D101" s="56" t="s">
        <v>75</v>
      </c>
      <c r="E101" s="57" t="s">
        <v>75</v>
      </c>
    </row>
    <row r="102" spans="1:5" ht="15" customHeight="1">
      <c r="A102" s="93"/>
      <c r="B102" s="62" t="s">
        <v>14</v>
      </c>
      <c r="C102" s="83" t="s">
        <v>75</v>
      </c>
      <c r="D102" s="56" t="s">
        <v>75</v>
      </c>
      <c r="E102" s="57" t="s">
        <v>75</v>
      </c>
    </row>
    <row r="103" spans="1:5" ht="15" customHeight="1">
      <c r="A103" s="93"/>
      <c r="B103" s="62" t="s">
        <v>15</v>
      </c>
      <c r="C103" s="83" t="s">
        <v>75</v>
      </c>
      <c r="D103" s="56" t="s">
        <v>75</v>
      </c>
      <c r="E103" s="57" t="s">
        <v>75</v>
      </c>
    </row>
    <row r="104" spans="1:5" ht="15" customHeight="1">
      <c r="A104" s="93"/>
      <c r="B104" s="62" t="s">
        <v>16</v>
      </c>
      <c r="C104" s="83" t="s">
        <v>75</v>
      </c>
      <c r="D104" s="56" t="s">
        <v>75</v>
      </c>
      <c r="E104" s="57" t="s">
        <v>75</v>
      </c>
    </row>
    <row r="105" spans="1:5" ht="15" customHeight="1">
      <c r="A105" s="93"/>
      <c r="B105" s="62" t="s">
        <v>17</v>
      </c>
      <c r="C105" s="83" t="s">
        <v>75</v>
      </c>
      <c r="D105" s="56" t="s">
        <v>75</v>
      </c>
      <c r="E105" s="57" t="s">
        <v>75</v>
      </c>
    </row>
    <row r="106" spans="1:5" ht="15" customHeight="1">
      <c r="A106" s="93"/>
      <c r="B106" s="62" t="s">
        <v>18</v>
      </c>
      <c r="C106" s="83" t="s">
        <v>75</v>
      </c>
      <c r="D106" s="56" t="s">
        <v>75</v>
      </c>
      <c r="E106" s="57" t="s">
        <v>75</v>
      </c>
    </row>
    <row r="107" spans="1:5" ht="15" customHeight="1">
      <c r="A107" s="93"/>
      <c r="B107" s="62" t="s">
        <v>39</v>
      </c>
      <c r="C107" s="83" t="s">
        <v>75</v>
      </c>
      <c r="D107" s="56" t="s">
        <v>75</v>
      </c>
      <c r="E107" s="57" t="s">
        <v>75</v>
      </c>
    </row>
    <row r="108" spans="1:5" ht="15" customHeight="1">
      <c r="A108" s="93"/>
      <c r="B108" s="62" t="s">
        <v>71</v>
      </c>
      <c r="C108" s="83" t="s">
        <v>75</v>
      </c>
      <c r="D108" s="56" t="s">
        <v>75</v>
      </c>
      <c r="E108" s="57" t="s">
        <v>75</v>
      </c>
    </row>
    <row r="109" spans="1:5" ht="15" customHeight="1" thickBot="1">
      <c r="A109" s="93"/>
      <c r="B109" s="78" t="s">
        <v>72</v>
      </c>
      <c r="C109" s="75" t="s">
        <v>75</v>
      </c>
      <c r="D109" s="76" t="s">
        <v>75</v>
      </c>
      <c r="E109" s="77" t="s">
        <v>75</v>
      </c>
    </row>
    <row r="110" spans="1:5" ht="15" customHeight="1">
      <c r="A110" s="92">
        <v>2021</v>
      </c>
      <c r="B110" s="50" t="s">
        <v>73</v>
      </c>
      <c r="C110" s="85" t="s">
        <v>75</v>
      </c>
      <c r="D110" s="23" t="s">
        <v>75</v>
      </c>
      <c r="E110" s="24" t="s">
        <v>75</v>
      </c>
    </row>
    <row r="111" spans="1:5" ht="15" customHeight="1">
      <c r="A111" s="93"/>
      <c r="B111" s="62" t="s">
        <v>11</v>
      </c>
      <c r="C111" s="83" t="s">
        <v>75</v>
      </c>
      <c r="D111" s="56" t="s">
        <v>75</v>
      </c>
      <c r="E111" s="57" t="s">
        <v>75</v>
      </c>
    </row>
    <row r="112" spans="1:5" ht="15" customHeight="1">
      <c r="A112" s="93"/>
      <c r="B112" s="62" t="s">
        <v>12</v>
      </c>
      <c r="C112" s="83" t="s">
        <v>75</v>
      </c>
      <c r="D112" s="56" t="s">
        <v>75</v>
      </c>
      <c r="E112" s="57" t="s">
        <v>75</v>
      </c>
    </row>
    <row r="113" spans="1:7" ht="15" customHeight="1">
      <c r="A113" s="93"/>
      <c r="B113" s="62" t="s">
        <v>13</v>
      </c>
      <c r="C113" s="83" t="s">
        <v>75</v>
      </c>
      <c r="D113" s="56" t="s">
        <v>75</v>
      </c>
      <c r="E113" s="57" t="s">
        <v>75</v>
      </c>
    </row>
    <row r="114" spans="1:7" ht="15" customHeight="1">
      <c r="A114" s="93"/>
      <c r="B114" s="62" t="s">
        <v>14</v>
      </c>
      <c r="C114" s="83" t="s">
        <v>75</v>
      </c>
      <c r="D114" s="56" t="s">
        <v>75</v>
      </c>
      <c r="E114" s="57" t="s">
        <v>75</v>
      </c>
    </row>
    <row r="115" spans="1:7" ht="15" customHeight="1">
      <c r="A115" s="93"/>
      <c r="B115" s="62" t="s">
        <v>15</v>
      </c>
      <c r="C115" s="83" t="s">
        <v>75</v>
      </c>
      <c r="D115" s="56" t="s">
        <v>75</v>
      </c>
      <c r="E115" s="57" t="s">
        <v>75</v>
      </c>
    </row>
    <row r="116" spans="1:7" ht="15" customHeight="1">
      <c r="A116" s="93"/>
      <c r="B116" s="62" t="s">
        <v>16</v>
      </c>
      <c r="C116" s="83" t="s">
        <v>75</v>
      </c>
      <c r="D116" s="56" t="s">
        <v>75</v>
      </c>
      <c r="E116" s="57" t="s">
        <v>75</v>
      </c>
    </row>
    <row r="117" spans="1:7" ht="15" customHeight="1">
      <c r="A117" s="93"/>
      <c r="B117" s="62" t="s">
        <v>17</v>
      </c>
      <c r="C117" s="83" t="s">
        <v>75</v>
      </c>
      <c r="D117" s="56" t="s">
        <v>75</v>
      </c>
      <c r="E117" s="57" t="s">
        <v>75</v>
      </c>
    </row>
    <row r="118" spans="1:7" ht="15" customHeight="1" thickBot="1">
      <c r="A118" s="94"/>
      <c r="B118" s="78" t="s">
        <v>18</v>
      </c>
      <c r="C118" s="75" t="s">
        <v>75</v>
      </c>
      <c r="D118" s="76" t="s">
        <v>75</v>
      </c>
      <c r="E118" s="77" t="s">
        <v>75</v>
      </c>
    </row>
    <row r="119" spans="1:7" ht="15" customHeight="1">
      <c r="A119" s="70" t="s">
        <v>76</v>
      </c>
      <c r="B119" s="13">
        <v>710</v>
      </c>
    </row>
    <row r="120" spans="1:7" ht="15" customHeight="1">
      <c r="A120" s="3"/>
    </row>
    <row r="121" spans="1:7" ht="15" customHeight="1">
      <c r="A121" s="8" t="s">
        <v>25</v>
      </c>
    </row>
    <row r="122" spans="1:7" ht="15" customHeight="1">
      <c r="A122" s="6" t="s">
        <v>20</v>
      </c>
    </row>
    <row r="123" spans="1:7" ht="15" customHeight="1">
      <c r="A123" s="6" t="s">
        <v>21</v>
      </c>
    </row>
    <row r="124" spans="1:7" ht="15" customHeight="1"/>
    <row r="125" spans="1:7" ht="15" customHeight="1">
      <c r="A125" s="7" t="s">
        <v>22</v>
      </c>
      <c r="C125" s="49"/>
    </row>
    <row r="126" spans="1:7" ht="15" customHeight="1">
      <c r="C126" s="49"/>
      <c r="G126" s="49"/>
    </row>
    <row r="127" spans="1:7" ht="15" customHeight="1">
      <c r="A127" s="119" t="s">
        <v>79</v>
      </c>
      <c r="E127" s="54"/>
      <c r="G127" s="49"/>
    </row>
    <row r="128" spans="1:7" ht="15" customHeight="1">
      <c r="A128" s="120" t="s">
        <v>80</v>
      </c>
      <c r="E128" s="49"/>
      <c r="G128" s="49"/>
    </row>
  </sheetData>
  <mergeCells count="13">
    <mergeCell ref="C13:E13"/>
    <mergeCell ref="C12:E12"/>
    <mergeCell ref="A15:A25"/>
    <mergeCell ref="A26:A37"/>
    <mergeCell ref="A50:A61"/>
    <mergeCell ref="A38:A49"/>
    <mergeCell ref="A12:A14"/>
    <mergeCell ref="B12:B14"/>
    <mergeCell ref="A86:A97"/>
    <mergeCell ref="A98:A109"/>
    <mergeCell ref="A74:A85"/>
    <mergeCell ref="A62:A73"/>
    <mergeCell ref="A110:A118"/>
  </mergeCells>
  <hyperlinks>
    <hyperlink ref="A125" location="Índice!A1" display="Volver al Índice" xr:uid="{00000000-0004-0000-0100-000000000000}"/>
    <hyperlink ref="A128" r:id="rId1" xr:uid="{0F5681D3-EF05-4984-8118-98E00D179C8E}"/>
  </hyperlinks>
  <pageMargins left="0.7" right="0.7" top="0.75" bottom="0.75" header="0.3" footer="0.3"/>
  <pageSetup paperSize="9" orientation="portrait"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I128"/>
  <sheetViews>
    <sheetView showGridLines="0" zoomScale="80" zoomScaleNormal="80" workbookViewId="0"/>
  </sheetViews>
  <sheetFormatPr baseColWidth="10" defaultColWidth="22.6640625" defaultRowHeight="13.2"/>
  <cols>
    <col min="1" max="1" width="27.6640625" customWidth="1"/>
    <col min="3" max="5" width="30.6640625" customWidth="1"/>
  </cols>
  <sheetData>
    <row r="1" spans="1:5" ht="14.4">
      <c r="A1" s="2" t="s">
        <v>0</v>
      </c>
      <c r="B1" s="3"/>
      <c r="C1" s="3"/>
    </row>
    <row r="2" spans="1:5" ht="14.4">
      <c r="A2" s="2" t="s">
        <v>1</v>
      </c>
      <c r="B2" s="3"/>
      <c r="C2" s="3"/>
    </row>
    <row r="3" spans="1:5" ht="14.4">
      <c r="A3" s="2" t="s">
        <v>2</v>
      </c>
      <c r="B3" s="3"/>
      <c r="C3" s="3"/>
    </row>
    <row r="4" spans="1:5" ht="14.4">
      <c r="A4" s="2" t="s">
        <v>3</v>
      </c>
      <c r="B4" s="3" t="s">
        <v>19</v>
      </c>
      <c r="C4" s="3"/>
    </row>
    <row r="5" spans="1:5" ht="14.4">
      <c r="A5" s="2" t="s">
        <v>4</v>
      </c>
      <c r="B5" s="3" t="s">
        <v>27</v>
      </c>
      <c r="C5" s="3"/>
    </row>
    <row r="6" spans="1:5" ht="14.4">
      <c r="A6" s="2" t="s">
        <v>5</v>
      </c>
      <c r="B6" s="3" t="s">
        <v>41</v>
      </c>
      <c r="C6" s="3"/>
    </row>
    <row r="7" spans="1:5" ht="14.4">
      <c r="A7" s="2" t="s">
        <v>6</v>
      </c>
      <c r="B7" s="3" t="s">
        <v>23</v>
      </c>
      <c r="C7" s="3"/>
    </row>
    <row r="8" spans="1:5" ht="14.4">
      <c r="A8" s="2" t="s">
        <v>7</v>
      </c>
      <c r="B8" s="4" t="str">
        <f>+'BA-BAHIA BLANCA'!B8</f>
        <v>septiembre 2021</v>
      </c>
      <c r="C8" s="3"/>
    </row>
    <row r="9" spans="1:5" ht="14.4">
      <c r="A9" s="2" t="s">
        <v>8</v>
      </c>
      <c r="B9" s="5" t="str">
        <f>+'BA-BAHIA BLANCA'!B9</f>
        <v>septiembre 2021</v>
      </c>
      <c r="C9" s="3"/>
    </row>
    <row r="10" spans="1:5" ht="14.4">
      <c r="A10" s="3"/>
      <c r="B10" s="3"/>
      <c r="C10" s="3"/>
    </row>
    <row r="11" spans="1:5" ht="15" thickBot="1">
      <c r="A11" s="3"/>
      <c r="B11" s="3"/>
      <c r="C11" s="3"/>
    </row>
    <row r="12" spans="1:5" ht="15" thickBot="1">
      <c r="A12" s="104" t="s">
        <v>9</v>
      </c>
      <c r="B12" s="107" t="s">
        <v>10</v>
      </c>
      <c r="C12" s="98" t="s">
        <v>70</v>
      </c>
      <c r="D12" s="99"/>
      <c r="E12" s="100"/>
    </row>
    <row r="13" spans="1:5" ht="14.4">
      <c r="A13" s="105"/>
      <c r="B13" s="108"/>
      <c r="C13" s="95" t="s">
        <v>24</v>
      </c>
      <c r="D13" s="96"/>
      <c r="E13" s="97"/>
    </row>
    <row r="14" spans="1:5" ht="15" thickBot="1">
      <c r="A14" s="106"/>
      <c r="B14" s="109"/>
      <c r="C14" s="19" t="s">
        <v>53</v>
      </c>
      <c r="D14" s="27" t="s">
        <v>54</v>
      </c>
      <c r="E14" s="9" t="s">
        <v>68</v>
      </c>
    </row>
    <row r="15" spans="1:5" ht="15" customHeight="1">
      <c r="A15" s="101">
        <v>2013</v>
      </c>
      <c r="B15" s="31" t="s">
        <v>11</v>
      </c>
      <c r="C15" s="38">
        <v>1456</v>
      </c>
      <c r="D15" s="23">
        <f t="shared" ref="D15:D52" si="0">+C15/$B$119</f>
        <v>0.93035143769968054</v>
      </c>
      <c r="E15" s="24">
        <f>+C15/$C$23*100</f>
        <v>93.393200769724189</v>
      </c>
    </row>
    <row r="16" spans="1:5" ht="15" customHeight="1">
      <c r="A16" s="102"/>
      <c r="B16" s="32" t="s">
        <v>12</v>
      </c>
      <c r="C16" s="39">
        <v>1663</v>
      </c>
      <c r="D16" s="21">
        <f t="shared" si="0"/>
        <v>1.0626198083067093</v>
      </c>
      <c r="E16" s="25">
        <f t="shared" ref="E16:E30" si="1">+C16/$C$23*100</f>
        <v>106.67094291212315</v>
      </c>
    </row>
    <row r="17" spans="1:7" ht="15" customHeight="1">
      <c r="A17" s="102"/>
      <c r="B17" s="32" t="s">
        <v>13</v>
      </c>
      <c r="C17" s="39">
        <v>1180</v>
      </c>
      <c r="D17" s="21">
        <f t="shared" si="0"/>
        <v>0.7539936102236422</v>
      </c>
      <c r="E17" s="25">
        <f t="shared" si="1"/>
        <v>75.689544579858875</v>
      </c>
    </row>
    <row r="18" spans="1:7" ht="15" customHeight="1">
      <c r="A18" s="102"/>
      <c r="B18" s="32" t="s">
        <v>14</v>
      </c>
      <c r="C18" s="39">
        <v>1610</v>
      </c>
      <c r="D18" s="21">
        <f t="shared" si="0"/>
        <v>1.0287539936102237</v>
      </c>
      <c r="E18" s="25">
        <f t="shared" si="1"/>
        <v>103.27132777421424</v>
      </c>
    </row>
    <row r="19" spans="1:7" ht="15" customHeight="1">
      <c r="A19" s="102"/>
      <c r="B19" s="32" t="s">
        <v>15</v>
      </c>
      <c r="C19" s="39">
        <v>1937</v>
      </c>
      <c r="D19" s="21">
        <f t="shared" si="0"/>
        <v>1.2376996805111822</v>
      </c>
      <c r="E19" s="25">
        <f t="shared" si="1"/>
        <v>124.24631173829377</v>
      </c>
    </row>
    <row r="20" spans="1:7" ht="15" customHeight="1">
      <c r="A20" s="102"/>
      <c r="B20" s="32" t="s">
        <v>16</v>
      </c>
      <c r="C20" s="39">
        <v>1579</v>
      </c>
      <c r="D20" s="21">
        <f t="shared" si="0"/>
        <v>1.0089456869009585</v>
      </c>
      <c r="E20" s="25">
        <f t="shared" si="1"/>
        <v>101.28287363694677</v>
      </c>
    </row>
    <row r="21" spans="1:7" ht="15" customHeight="1">
      <c r="A21" s="102"/>
      <c r="B21" s="32" t="s">
        <v>17</v>
      </c>
      <c r="C21" s="39">
        <v>1579</v>
      </c>
      <c r="D21" s="21">
        <f t="shared" si="0"/>
        <v>1.0089456869009585</v>
      </c>
      <c r="E21" s="25">
        <f t="shared" si="1"/>
        <v>101.28287363694677</v>
      </c>
    </row>
    <row r="22" spans="1:7" ht="15" customHeight="1">
      <c r="A22" s="102"/>
      <c r="B22" s="32" t="s">
        <v>18</v>
      </c>
      <c r="C22" s="39">
        <v>1559</v>
      </c>
      <c r="D22" s="21">
        <f t="shared" si="0"/>
        <v>0.99616613418530353</v>
      </c>
      <c r="E22" s="25">
        <f t="shared" si="1"/>
        <v>100</v>
      </c>
      <c r="G22" s="48"/>
    </row>
    <row r="23" spans="1:7" ht="15" customHeight="1">
      <c r="A23" s="102"/>
      <c r="B23" s="32" t="s">
        <v>39</v>
      </c>
      <c r="C23" s="39">
        <v>1559</v>
      </c>
      <c r="D23" s="21">
        <f t="shared" si="0"/>
        <v>0.99616613418530353</v>
      </c>
      <c r="E23" s="25">
        <f t="shared" si="1"/>
        <v>100</v>
      </c>
      <c r="G23" s="48"/>
    </row>
    <row r="24" spans="1:7" ht="15" customHeight="1">
      <c r="A24" s="102"/>
      <c r="B24" s="32" t="s">
        <v>71</v>
      </c>
      <c r="C24" s="39">
        <v>1559</v>
      </c>
      <c r="D24" s="21">
        <f t="shared" si="0"/>
        <v>0.99616613418530353</v>
      </c>
      <c r="E24" s="25">
        <f t="shared" si="1"/>
        <v>100</v>
      </c>
      <c r="G24" s="49"/>
    </row>
    <row r="25" spans="1:7" ht="15" customHeight="1" thickBot="1">
      <c r="A25" s="103"/>
      <c r="B25" s="33" t="s">
        <v>72</v>
      </c>
      <c r="C25" s="40">
        <v>1559</v>
      </c>
      <c r="D25" s="22">
        <f t="shared" si="0"/>
        <v>0.99616613418530353</v>
      </c>
      <c r="E25" s="26">
        <f t="shared" si="1"/>
        <v>100</v>
      </c>
      <c r="G25" s="49"/>
    </row>
    <row r="26" spans="1:7" ht="15" customHeight="1">
      <c r="A26" s="101">
        <v>2014</v>
      </c>
      <c r="B26" s="50" t="s">
        <v>73</v>
      </c>
      <c r="C26" s="20">
        <v>1726</v>
      </c>
      <c r="D26" s="23">
        <f t="shared" si="0"/>
        <v>1.1028753993610223</v>
      </c>
      <c r="E26" s="24">
        <f t="shared" si="1"/>
        <v>110.71199486850544</v>
      </c>
    </row>
    <row r="27" spans="1:7" ht="15" customHeight="1">
      <c r="A27" s="102"/>
      <c r="B27" s="51" t="s">
        <v>11</v>
      </c>
      <c r="C27" s="35">
        <v>2431</v>
      </c>
      <c r="D27" s="21">
        <f t="shared" si="0"/>
        <v>1.5533546325878593</v>
      </c>
      <c r="E27" s="25">
        <f t="shared" si="1"/>
        <v>155.93329057087877</v>
      </c>
    </row>
    <row r="28" spans="1:7" ht="15" customHeight="1">
      <c r="A28" s="102"/>
      <c r="B28" s="51" t="s">
        <v>12</v>
      </c>
      <c r="C28" s="35">
        <v>1721.6666666666667</v>
      </c>
      <c r="D28" s="21">
        <f t="shared" si="0"/>
        <v>1.1001064962726306</v>
      </c>
      <c r="E28" s="25">
        <f t="shared" si="1"/>
        <v>110.43403891383366</v>
      </c>
      <c r="G28" s="44"/>
    </row>
    <row r="29" spans="1:7" ht="15" customHeight="1">
      <c r="A29" s="102"/>
      <c r="B29" s="52" t="s">
        <v>13</v>
      </c>
      <c r="C29" s="43">
        <v>1840</v>
      </c>
      <c r="D29" s="41">
        <f t="shared" si="0"/>
        <v>1.1757188498402555</v>
      </c>
      <c r="E29" s="42">
        <f>+C29/$C$23*100</f>
        <v>118.02437459910198</v>
      </c>
      <c r="G29" s="44"/>
    </row>
    <row r="30" spans="1:7" ht="15" customHeight="1">
      <c r="A30" s="102"/>
      <c r="B30" s="52" t="s">
        <v>14</v>
      </c>
      <c r="C30" s="43">
        <v>1965</v>
      </c>
      <c r="D30" s="41">
        <f t="shared" si="0"/>
        <v>1.255591054313099</v>
      </c>
      <c r="E30" s="42">
        <f t="shared" si="1"/>
        <v>126.04233483001926</v>
      </c>
      <c r="G30" s="49"/>
    </row>
    <row r="31" spans="1:7" ht="15" customHeight="1">
      <c r="A31" s="102"/>
      <c r="B31" s="52" t="s">
        <v>15</v>
      </c>
      <c r="C31" s="43">
        <f>+(2219+2473+2754)/3</f>
        <v>2482</v>
      </c>
      <c r="D31" s="41">
        <f t="shared" si="0"/>
        <v>1.5859424920127796</v>
      </c>
      <c r="E31" s="42">
        <f t="shared" ref="E31:E42" si="2">+C31/$C$23*100</f>
        <v>159.204618345093</v>
      </c>
      <c r="G31" s="49"/>
    </row>
    <row r="32" spans="1:7" ht="15" customHeight="1">
      <c r="A32" s="102"/>
      <c r="B32" s="52" t="s">
        <v>16</v>
      </c>
      <c r="C32" s="43">
        <v>2049</v>
      </c>
      <c r="D32" s="41">
        <f t="shared" si="0"/>
        <v>1.3092651757188498</v>
      </c>
      <c r="E32" s="42">
        <f t="shared" si="2"/>
        <v>131.43040410519563</v>
      </c>
      <c r="G32" s="49"/>
    </row>
    <row r="33" spans="1:9" ht="15" customHeight="1">
      <c r="A33" s="102"/>
      <c r="B33" s="52" t="s">
        <v>17</v>
      </c>
      <c r="C33" s="43">
        <v>2042</v>
      </c>
      <c r="D33" s="41">
        <f t="shared" si="0"/>
        <v>1.3047923322683705</v>
      </c>
      <c r="E33" s="42">
        <f t="shared" si="2"/>
        <v>130.98139833226426</v>
      </c>
    </row>
    <row r="34" spans="1:9" ht="15" customHeight="1">
      <c r="A34" s="102"/>
      <c r="B34" s="52" t="s">
        <v>18</v>
      </c>
      <c r="C34" s="43">
        <v>1969</v>
      </c>
      <c r="D34" s="41">
        <f t="shared" si="0"/>
        <v>1.25814696485623</v>
      </c>
      <c r="E34" s="42">
        <f t="shared" si="2"/>
        <v>126.29890955740859</v>
      </c>
    </row>
    <row r="35" spans="1:9" ht="15" customHeight="1">
      <c r="A35" s="102"/>
      <c r="B35" s="52" t="s">
        <v>39</v>
      </c>
      <c r="C35" s="43">
        <v>2095</v>
      </c>
      <c r="D35" s="41">
        <f t="shared" si="0"/>
        <v>1.3386581469648562</v>
      </c>
      <c r="E35" s="42">
        <f t="shared" si="2"/>
        <v>134.3810134701732</v>
      </c>
    </row>
    <row r="36" spans="1:9" ht="15" customHeight="1">
      <c r="A36" s="102"/>
      <c r="B36" s="52" t="s">
        <v>71</v>
      </c>
      <c r="C36" s="43">
        <v>1742</v>
      </c>
      <c r="D36" s="41">
        <f t="shared" si="0"/>
        <v>1.1130990415335462</v>
      </c>
      <c r="E36" s="42">
        <f t="shared" si="2"/>
        <v>111.73829377806285</v>
      </c>
    </row>
    <row r="37" spans="1:9" ht="15" customHeight="1" thickBot="1">
      <c r="A37" s="103"/>
      <c r="B37" s="53" t="s">
        <v>72</v>
      </c>
      <c r="C37" s="36">
        <v>5785</v>
      </c>
      <c r="D37" s="22">
        <f t="shared" si="0"/>
        <v>3.6964856230031948</v>
      </c>
      <c r="E37" s="26">
        <f t="shared" si="2"/>
        <v>371.07119948685056</v>
      </c>
    </row>
    <row r="38" spans="1:9" ht="15" customHeight="1">
      <c r="A38" s="92">
        <v>2015</v>
      </c>
      <c r="B38" s="50" t="s">
        <v>73</v>
      </c>
      <c r="C38" s="20">
        <v>2294</v>
      </c>
      <c r="D38" s="23">
        <f t="shared" si="0"/>
        <v>1.4658146964856229</v>
      </c>
      <c r="E38" s="24">
        <f t="shared" si="2"/>
        <v>147.14560615779345</v>
      </c>
    </row>
    <row r="39" spans="1:9" ht="15" customHeight="1">
      <c r="A39" s="93"/>
      <c r="B39" s="52" t="s">
        <v>11</v>
      </c>
      <c r="C39" s="43">
        <v>1712</v>
      </c>
      <c r="D39" s="41">
        <f t="shared" si="0"/>
        <v>1.093929712460064</v>
      </c>
      <c r="E39" s="42">
        <f t="shared" si="2"/>
        <v>109.81398332264271</v>
      </c>
    </row>
    <row r="40" spans="1:9" ht="15" customHeight="1">
      <c r="A40" s="93"/>
      <c r="B40" s="51" t="s">
        <v>12</v>
      </c>
      <c r="C40" s="35">
        <v>1817</v>
      </c>
      <c r="D40" s="21">
        <f t="shared" si="0"/>
        <v>1.1610223642172524</v>
      </c>
      <c r="E40" s="25">
        <f t="shared" si="2"/>
        <v>116.54906991661322</v>
      </c>
    </row>
    <row r="41" spans="1:9" ht="15" customHeight="1">
      <c r="A41" s="93"/>
      <c r="B41" s="51" t="s">
        <v>13</v>
      </c>
      <c r="C41" s="35">
        <v>1712</v>
      </c>
      <c r="D41" s="21">
        <f t="shared" si="0"/>
        <v>1.093929712460064</v>
      </c>
      <c r="E41" s="25">
        <f t="shared" si="2"/>
        <v>109.81398332264271</v>
      </c>
    </row>
    <row r="42" spans="1:9" ht="15" customHeight="1">
      <c r="A42" s="93"/>
      <c r="B42" s="51" t="s">
        <v>14</v>
      </c>
      <c r="C42" s="35">
        <v>1656</v>
      </c>
      <c r="D42" s="21">
        <f t="shared" si="0"/>
        <v>1.0581469648562301</v>
      </c>
      <c r="E42" s="25">
        <f t="shared" si="2"/>
        <v>106.22193713919179</v>
      </c>
    </row>
    <row r="43" spans="1:9" ht="15" customHeight="1">
      <c r="A43" s="93"/>
      <c r="B43" s="51" t="s">
        <v>15</v>
      </c>
      <c r="C43" s="35">
        <v>2024</v>
      </c>
      <c r="D43" s="21">
        <f t="shared" si="0"/>
        <v>1.2932907348242813</v>
      </c>
      <c r="E43" s="25">
        <f t="shared" ref="E43:E52" si="3">+C43/$C$23*100</f>
        <v>129.82681205901218</v>
      </c>
    </row>
    <row r="44" spans="1:9" ht="15" customHeight="1">
      <c r="A44" s="93"/>
      <c r="B44" s="51" t="s">
        <v>16</v>
      </c>
      <c r="C44" s="35">
        <v>1656</v>
      </c>
      <c r="D44" s="21">
        <f t="shared" si="0"/>
        <v>1.0581469648562301</v>
      </c>
      <c r="E44" s="25">
        <f t="shared" si="3"/>
        <v>106.22193713919179</v>
      </c>
      <c r="G44" s="49"/>
      <c r="I44" s="49"/>
    </row>
    <row r="45" spans="1:9" ht="15" customHeight="1">
      <c r="A45" s="93"/>
      <c r="B45" s="51" t="s">
        <v>17</v>
      </c>
      <c r="C45" s="35">
        <v>3163</v>
      </c>
      <c r="D45" s="21">
        <f t="shared" si="0"/>
        <v>2.0210862619808307</v>
      </c>
      <c r="E45" s="25">
        <f t="shared" si="3"/>
        <v>202.88646568313021</v>
      </c>
      <c r="G45" s="49"/>
      <c r="I45" s="49"/>
    </row>
    <row r="46" spans="1:9" ht="15" customHeight="1">
      <c r="A46" s="93"/>
      <c r="B46" s="62" t="s">
        <v>18</v>
      </c>
      <c r="C46" s="55">
        <v>2018</v>
      </c>
      <c r="D46" s="56">
        <f t="shared" si="0"/>
        <v>1.2894568690095847</v>
      </c>
      <c r="E46" s="57">
        <f t="shared" si="3"/>
        <v>129.44194996792814</v>
      </c>
      <c r="G46" s="49"/>
      <c r="I46" s="49"/>
    </row>
    <row r="47" spans="1:9" ht="15" customHeight="1">
      <c r="A47" s="93"/>
      <c r="B47" s="51" t="s">
        <v>39</v>
      </c>
      <c r="C47" s="60">
        <v>1775</v>
      </c>
      <c r="D47" s="21">
        <f t="shared" si="0"/>
        <v>1.134185303514377</v>
      </c>
      <c r="E47" s="25">
        <f t="shared" si="3"/>
        <v>113.855035279025</v>
      </c>
      <c r="G47" s="49"/>
    </row>
    <row r="48" spans="1:9" ht="15" customHeight="1">
      <c r="A48" s="93"/>
      <c r="B48" s="51" t="s">
        <v>71</v>
      </c>
      <c r="C48" s="60">
        <v>2052</v>
      </c>
      <c r="D48" s="21">
        <f t="shared" si="0"/>
        <v>1.3111821086261981</v>
      </c>
      <c r="E48" s="25">
        <f t="shared" si="3"/>
        <v>131.62283515073764</v>
      </c>
    </row>
    <row r="49" spans="1:5" ht="15" customHeight="1" thickBot="1">
      <c r="A49" s="93"/>
      <c r="B49" s="53" t="s">
        <v>72</v>
      </c>
      <c r="C49" s="65">
        <v>3263</v>
      </c>
      <c r="D49" s="22">
        <f t="shared" si="0"/>
        <v>2.0849840255591054</v>
      </c>
      <c r="E49" s="26">
        <f t="shared" si="3"/>
        <v>209.30083386786401</v>
      </c>
    </row>
    <row r="50" spans="1:5" ht="15" customHeight="1">
      <c r="A50" s="101">
        <v>2016</v>
      </c>
      <c r="B50" s="50" t="s">
        <v>73</v>
      </c>
      <c r="C50" s="71">
        <v>2611</v>
      </c>
      <c r="D50" s="23">
        <f t="shared" si="0"/>
        <v>1.6683706070287541</v>
      </c>
      <c r="E50" s="24">
        <f t="shared" si="3"/>
        <v>167.47915330339961</v>
      </c>
    </row>
    <row r="51" spans="1:5" ht="15" customHeight="1">
      <c r="A51" s="102"/>
      <c r="B51" s="51" t="s">
        <v>11</v>
      </c>
      <c r="C51" s="60">
        <v>3081</v>
      </c>
      <c r="D51" s="21">
        <f t="shared" si="0"/>
        <v>1.9686900958466453</v>
      </c>
      <c r="E51" s="25">
        <f t="shared" si="3"/>
        <v>197.62668377164849</v>
      </c>
    </row>
    <row r="52" spans="1:5" ht="15" customHeight="1">
      <c r="A52" s="102"/>
      <c r="B52" s="51" t="s">
        <v>12</v>
      </c>
      <c r="C52" s="60">
        <v>3143</v>
      </c>
      <c r="D52" s="21">
        <f t="shared" si="0"/>
        <v>2.0083067092651756</v>
      </c>
      <c r="E52" s="25">
        <f t="shared" si="3"/>
        <v>201.60359204618342</v>
      </c>
    </row>
    <row r="53" spans="1:5" ht="15" customHeight="1">
      <c r="A53" s="102"/>
      <c r="B53" s="51" t="s">
        <v>13</v>
      </c>
      <c r="C53" s="60">
        <v>2891</v>
      </c>
      <c r="D53" s="21">
        <f t="shared" ref="D53:D58" si="4">+C53/$B$119</f>
        <v>1.8472843450479233</v>
      </c>
      <c r="E53" s="25">
        <f t="shared" ref="E53:E58" si="5">+C53/$C$23*100</f>
        <v>185.43938422065426</v>
      </c>
    </row>
    <row r="54" spans="1:5" ht="15" customHeight="1">
      <c r="A54" s="102"/>
      <c r="B54" s="51" t="s">
        <v>14</v>
      </c>
      <c r="C54" s="60">
        <v>2927</v>
      </c>
      <c r="D54" s="21">
        <f t="shared" si="4"/>
        <v>1.8702875399361023</v>
      </c>
      <c r="E54" s="25">
        <f t="shared" si="5"/>
        <v>187.74855676715842</v>
      </c>
    </row>
    <row r="55" spans="1:5" ht="15" customHeight="1">
      <c r="A55" s="102"/>
      <c r="B55" s="51" t="s">
        <v>15</v>
      </c>
      <c r="C55" s="61">
        <v>5788.6</v>
      </c>
      <c r="D55" s="21">
        <f t="shared" si="4"/>
        <v>3.6987859424920129</v>
      </c>
      <c r="E55" s="25">
        <f t="shared" si="5"/>
        <v>371.30211674150098</v>
      </c>
    </row>
    <row r="56" spans="1:5" ht="15" customHeight="1">
      <c r="A56" s="102"/>
      <c r="B56" s="51" t="s">
        <v>16</v>
      </c>
      <c r="C56" s="61">
        <v>3260.2</v>
      </c>
      <c r="D56" s="21">
        <f t="shared" si="4"/>
        <v>2.0831948881789137</v>
      </c>
      <c r="E56" s="25">
        <f t="shared" si="5"/>
        <v>209.12123155869145</v>
      </c>
    </row>
    <row r="57" spans="1:5" ht="15" customHeight="1">
      <c r="A57" s="102"/>
      <c r="B57" s="51" t="s">
        <v>17</v>
      </c>
      <c r="C57" s="61">
        <v>3503</v>
      </c>
      <c r="D57" s="21">
        <f t="shared" si="4"/>
        <v>2.2383386581469646</v>
      </c>
      <c r="E57" s="25">
        <f t="shared" si="5"/>
        <v>224.69531751122514</v>
      </c>
    </row>
    <row r="58" spans="1:5" ht="15" customHeight="1">
      <c r="A58" s="102"/>
      <c r="B58" s="51" t="s">
        <v>18</v>
      </c>
      <c r="C58" s="61">
        <v>3513</v>
      </c>
      <c r="D58" s="21">
        <f t="shared" si="4"/>
        <v>2.2447284345047924</v>
      </c>
      <c r="E58" s="25">
        <f t="shared" si="5"/>
        <v>225.33675432969852</v>
      </c>
    </row>
    <row r="59" spans="1:5" ht="15" customHeight="1">
      <c r="A59" s="102"/>
      <c r="B59" s="51" t="s">
        <v>39</v>
      </c>
      <c r="C59" s="61">
        <v>3689</v>
      </c>
      <c r="D59" s="21">
        <f t="shared" ref="D59" si="6">+C59/$B$119</f>
        <v>2.357188498402556</v>
      </c>
      <c r="E59" s="25">
        <f t="shared" ref="E59" si="7">+C59/$C$23*100</f>
        <v>236.62604233483</v>
      </c>
    </row>
    <row r="60" spans="1:5" ht="15" customHeight="1">
      <c r="A60" s="102"/>
      <c r="B60" s="51" t="s">
        <v>71</v>
      </c>
      <c r="C60" s="61">
        <v>4989</v>
      </c>
      <c r="D60" s="21">
        <f t="shared" ref="D60" si="8">+C60/$B$119</f>
        <v>3.187859424920128</v>
      </c>
      <c r="E60" s="25">
        <f t="shared" ref="E60" si="9">+C60/$C$23*100</f>
        <v>320.01282873636944</v>
      </c>
    </row>
    <row r="61" spans="1:5" ht="15" customHeight="1" thickBot="1">
      <c r="A61" s="102"/>
      <c r="B61" s="53" t="s">
        <v>72</v>
      </c>
      <c r="C61" s="81">
        <v>7749</v>
      </c>
      <c r="D61" s="22">
        <f t="shared" ref="D61" si="10">+C61/$B$119</f>
        <v>4.9514376996805112</v>
      </c>
      <c r="E61" s="26">
        <f t="shared" ref="E61" si="11">+C61/$C$23*100</f>
        <v>497.04939063502246</v>
      </c>
    </row>
    <row r="62" spans="1:5" ht="15" customHeight="1">
      <c r="A62" s="92">
        <v>2017</v>
      </c>
      <c r="B62" s="50" t="s">
        <v>73</v>
      </c>
      <c r="C62" s="85">
        <v>3912.0833333333335</v>
      </c>
      <c r="D62" s="23">
        <f t="shared" ref="D62" si="12">+C62/$B$119</f>
        <v>2.4997337593184241</v>
      </c>
      <c r="E62" s="24">
        <f t="shared" ref="E62" si="13">+C62/$C$23*100</f>
        <v>250.93542869360701</v>
      </c>
    </row>
    <row r="63" spans="1:5" ht="15" customHeight="1">
      <c r="A63" s="93"/>
      <c r="B63" s="62" t="s">
        <v>11</v>
      </c>
      <c r="C63" s="83">
        <v>5864.4444444444443</v>
      </c>
      <c r="D63" s="56">
        <f t="shared" ref="D63:D98" si="14">+C63/$B$119</f>
        <v>3.7472488462903799</v>
      </c>
      <c r="E63" s="57">
        <f t="shared" ref="E63:E98" si="15">+C63/$C$23*100</f>
        <v>376.1670586558335</v>
      </c>
    </row>
    <row r="64" spans="1:5" ht="15" customHeight="1">
      <c r="A64" s="93"/>
      <c r="B64" s="62" t="s">
        <v>12</v>
      </c>
      <c r="C64" s="83">
        <v>4051</v>
      </c>
      <c r="D64" s="56">
        <f t="shared" si="14"/>
        <v>2.5884984025559103</v>
      </c>
      <c r="E64" s="57">
        <f t="shared" si="15"/>
        <v>259.8460551635664</v>
      </c>
    </row>
    <row r="65" spans="1:5" ht="15" customHeight="1">
      <c r="A65" s="93"/>
      <c r="B65" s="62" t="s">
        <v>13</v>
      </c>
      <c r="C65" s="83">
        <v>4694</v>
      </c>
      <c r="D65" s="56">
        <f t="shared" si="14"/>
        <v>2.9993610223642171</v>
      </c>
      <c r="E65" s="57">
        <f t="shared" si="15"/>
        <v>301.09044259140478</v>
      </c>
    </row>
    <row r="66" spans="1:5" ht="15" customHeight="1">
      <c r="A66" s="93"/>
      <c r="B66" s="62" t="s">
        <v>14</v>
      </c>
      <c r="C66" s="83">
        <v>3703</v>
      </c>
      <c r="D66" s="56">
        <f t="shared" si="14"/>
        <v>2.3661341853035145</v>
      </c>
      <c r="E66" s="57">
        <f t="shared" si="15"/>
        <v>237.52405388069272</v>
      </c>
    </row>
    <row r="67" spans="1:5" ht="15" customHeight="1">
      <c r="A67" s="93"/>
      <c r="B67" s="62" t="s">
        <v>15</v>
      </c>
      <c r="C67" s="83">
        <v>3928</v>
      </c>
      <c r="D67" s="56">
        <f t="shared" si="14"/>
        <v>2.5099041533546327</v>
      </c>
      <c r="E67" s="57">
        <f t="shared" si="15"/>
        <v>251.9563822963438</v>
      </c>
    </row>
    <row r="68" spans="1:5" ht="15" customHeight="1">
      <c r="A68" s="93"/>
      <c r="B68" s="62" t="s">
        <v>16</v>
      </c>
      <c r="C68" s="83">
        <v>3038</v>
      </c>
      <c r="D68" s="56">
        <f t="shared" si="14"/>
        <v>1.9412140575079873</v>
      </c>
      <c r="E68" s="57">
        <f t="shared" si="15"/>
        <v>194.86850545221296</v>
      </c>
    </row>
    <row r="69" spans="1:5" ht="15" customHeight="1">
      <c r="A69" s="93"/>
      <c r="B69" s="62" t="s">
        <v>17</v>
      </c>
      <c r="C69" s="83">
        <v>5120</v>
      </c>
      <c r="D69" s="56">
        <f t="shared" si="14"/>
        <v>3.2715654952076676</v>
      </c>
      <c r="E69" s="57">
        <f t="shared" si="15"/>
        <v>328.41565105837077</v>
      </c>
    </row>
    <row r="70" spans="1:5" ht="15" customHeight="1">
      <c r="A70" s="93"/>
      <c r="B70" s="62" t="s">
        <v>18</v>
      </c>
      <c r="C70" s="83">
        <v>4675</v>
      </c>
      <c r="D70" s="56">
        <f t="shared" si="14"/>
        <v>2.9872204472843449</v>
      </c>
      <c r="E70" s="57">
        <f t="shared" si="15"/>
        <v>299.87171263630535</v>
      </c>
    </row>
    <row r="71" spans="1:5" ht="15" customHeight="1">
      <c r="A71" s="93"/>
      <c r="B71" s="62" t="s">
        <v>39</v>
      </c>
      <c r="C71" s="83">
        <v>4326</v>
      </c>
      <c r="D71" s="56">
        <f t="shared" si="14"/>
        <v>2.7642172523961661</v>
      </c>
      <c r="E71" s="57">
        <f t="shared" si="15"/>
        <v>277.48556767158436</v>
      </c>
    </row>
    <row r="72" spans="1:5" ht="15" customHeight="1">
      <c r="A72" s="93"/>
      <c r="B72" s="62" t="s">
        <v>71</v>
      </c>
      <c r="C72" s="83">
        <v>4696</v>
      </c>
      <c r="D72" s="56">
        <f t="shared" si="14"/>
        <v>3.0006389776357829</v>
      </c>
      <c r="E72" s="57">
        <f t="shared" si="15"/>
        <v>301.21872995509943</v>
      </c>
    </row>
    <row r="73" spans="1:5" ht="15" customHeight="1" thickBot="1">
      <c r="A73" s="93"/>
      <c r="B73" s="78" t="s">
        <v>72</v>
      </c>
      <c r="C73" s="82">
        <v>8271.77</v>
      </c>
      <c r="D73" s="22">
        <f t="shared" si="14"/>
        <v>5.2854760383386585</v>
      </c>
      <c r="E73" s="26">
        <f t="shared" si="15"/>
        <v>530.58178319435547</v>
      </c>
    </row>
    <row r="74" spans="1:5" ht="15" customHeight="1">
      <c r="A74" s="92">
        <v>2018</v>
      </c>
      <c r="B74" s="50" t="s">
        <v>73</v>
      </c>
      <c r="C74" s="85">
        <v>4648</v>
      </c>
      <c r="D74" s="23">
        <f t="shared" si="14"/>
        <v>2.9699680511182107</v>
      </c>
      <c r="E74" s="24">
        <f t="shared" si="15"/>
        <v>298.13983322642719</v>
      </c>
    </row>
    <row r="75" spans="1:5" ht="15" customHeight="1">
      <c r="A75" s="93"/>
      <c r="B75" s="62" t="s">
        <v>11</v>
      </c>
      <c r="C75" s="83">
        <v>4577</v>
      </c>
      <c r="D75" s="56">
        <f t="shared" si="14"/>
        <v>2.924600638977636</v>
      </c>
      <c r="E75" s="57">
        <f t="shared" si="15"/>
        <v>293.5856318152662</v>
      </c>
    </row>
    <row r="76" spans="1:5" ht="15" customHeight="1">
      <c r="A76" s="93"/>
      <c r="B76" s="62" t="s">
        <v>12</v>
      </c>
      <c r="C76" s="83">
        <v>5763</v>
      </c>
      <c r="D76" s="56">
        <f t="shared" si="14"/>
        <v>3.6824281150159743</v>
      </c>
      <c r="E76" s="57">
        <f t="shared" si="15"/>
        <v>369.66003848620915</v>
      </c>
    </row>
    <row r="77" spans="1:5" ht="15" customHeight="1">
      <c r="A77" s="93"/>
      <c r="B77" s="62" t="s">
        <v>13</v>
      </c>
      <c r="C77" s="83">
        <v>5990</v>
      </c>
      <c r="D77" s="56">
        <f t="shared" si="14"/>
        <v>3.8274760383386583</v>
      </c>
      <c r="E77" s="57">
        <f t="shared" si="15"/>
        <v>384.22065426555486</v>
      </c>
    </row>
    <row r="78" spans="1:5" ht="15" customHeight="1">
      <c r="A78" s="93"/>
      <c r="B78" s="62" t="s">
        <v>14</v>
      </c>
      <c r="C78" s="83">
        <v>3913</v>
      </c>
      <c r="D78" s="56">
        <f t="shared" si="14"/>
        <v>2.5003194888178912</v>
      </c>
      <c r="E78" s="57">
        <f t="shared" si="15"/>
        <v>250.99422706863373</v>
      </c>
    </row>
    <row r="79" spans="1:5" ht="15" customHeight="1">
      <c r="A79" s="93"/>
      <c r="B79" s="62" t="s">
        <v>15</v>
      </c>
      <c r="C79" s="83">
        <v>3698.5</v>
      </c>
      <c r="D79" s="56">
        <f t="shared" si="14"/>
        <v>2.3632587859424921</v>
      </c>
      <c r="E79" s="57">
        <f t="shared" si="15"/>
        <v>237.23540731237972</v>
      </c>
    </row>
    <row r="80" spans="1:5" ht="15" customHeight="1">
      <c r="A80" s="93"/>
      <c r="B80" s="62" t="s">
        <v>16</v>
      </c>
      <c r="C80" s="83">
        <v>3853</v>
      </c>
      <c r="D80" s="56">
        <f t="shared" si="14"/>
        <v>2.4619808306709263</v>
      </c>
      <c r="E80" s="57">
        <f t="shared" si="15"/>
        <v>247.14560615779345</v>
      </c>
    </row>
    <row r="81" spans="1:5" ht="15" customHeight="1">
      <c r="A81" s="93"/>
      <c r="B81" s="62" t="s">
        <v>17</v>
      </c>
      <c r="C81" s="83">
        <v>4075</v>
      </c>
      <c r="D81" s="56">
        <f t="shared" si="14"/>
        <v>2.6038338658146967</v>
      </c>
      <c r="E81" s="57">
        <f t="shared" si="15"/>
        <v>261.38550352790253</v>
      </c>
    </row>
    <row r="82" spans="1:5" ht="15" customHeight="1">
      <c r="A82" s="93"/>
      <c r="B82" s="62" t="s">
        <v>18</v>
      </c>
      <c r="C82" s="83">
        <v>4045</v>
      </c>
      <c r="D82" s="56">
        <f t="shared" si="14"/>
        <v>2.5846645367412142</v>
      </c>
      <c r="E82" s="57">
        <f t="shared" si="15"/>
        <v>259.46119307248233</v>
      </c>
    </row>
    <row r="83" spans="1:5" ht="15" customHeight="1">
      <c r="A83" s="93"/>
      <c r="B83" s="62" t="s">
        <v>39</v>
      </c>
      <c r="C83" s="83">
        <v>3797</v>
      </c>
      <c r="D83" s="56">
        <f t="shared" si="14"/>
        <v>2.4261980830670926</v>
      </c>
      <c r="E83" s="57">
        <f t="shared" si="15"/>
        <v>243.55355997434253</v>
      </c>
    </row>
    <row r="84" spans="1:5" ht="15" customHeight="1">
      <c r="A84" s="93"/>
      <c r="B84" s="62" t="s">
        <v>71</v>
      </c>
      <c r="C84" s="83">
        <v>7619</v>
      </c>
      <c r="D84" s="56">
        <f t="shared" si="14"/>
        <v>4.868370607028754</v>
      </c>
      <c r="E84" s="57">
        <f t="shared" si="15"/>
        <v>488.71071199486852</v>
      </c>
    </row>
    <row r="85" spans="1:5" ht="15" customHeight="1" thickBot="1">
      <c r="A85" s="93"/>
      <c r="B85" s="78" t="s">
        <v>72</v>
      </c>
      <c r="C85" s="75">
        <v>11658</v>
      </c>
      <c r="D85" s="76">
        <f t="shared" si="14"/>
        <v>7.4492012779552716</v>
      </c>
      <c r="E85" s="77">
        <f t="shared" si="15"/>
        <v>747.78704297626689</v>
      </c>
    </row>
    <row r="86" spans="1:5" ht="15" customHeight="1">
      <c r="A86" s="92">
        <v>2019</v>
      </c>
      <c r="B86" s="50" t="s">
        <v>73</v>
      </c>
      <c r="C86" s="85">
        <v>5427</v>
      </c>
      <c r="D86" s="23">
        <f t="shared" si="14"/>
        <v>3.4677316293929712</v>
      </c>
      <c r="E86" s="24">
        <f t="shared" si="15"/>
        <v>348.10776138550352</v>
      </c>
    </row>
    <row r="87" spans="1:5" ht="15" customHeight="1">
      <c r="A87" s="93"/>
      <c r="B87" s="62" t="s">
        <v>11</v>
      </c>
      <c r="C87" s="83">
        <v>7176</v>
      </c>
      <c r="D87" s="56">
        <f t="shared" si="14"/>
        <v>4.5853035143769967</v>
      </c>
      <c r="E87" s="57">
        <f t="shared" si="15"/>
        <v>460.2950609364978</v>
      </c>
    </row>
    <row r="88" spans="1:5" ht="15" customHeight="1">
      <c r="A88" s="93"/>
      <c r="B88" s="62" t="s">
        <v>12</v>
      </c>
      <c r="C88" s="83">
        <v>4516</v>
      </c>
      <c r="D88" s="56">
        <f t="shared" si="14"/>
        <v>2.8856230031948882</v>
      </c>
      <c r="E88" s="57">
        <f t="shared" si="15"/>
        <v>289.67286722257859</v>
      </c>
    </row>
    <row r="89" spans="1:5" ht="15" customHeight="1">
      <c r="A89" s="93"/>
      <c r="B89" s="62" t="s">
        <v>13</v>
      </c>
      <c r="C89" s="83">
        <v>4161</v>
      </c>
      <c r="D89" s="56">
        <f t="shared" si="14"/>
        <v>2.6587859424920128</v>
      </c>
      <c r="E89" s="57">
        <f t="shared" si="15"/>
        <v>266.90186016677353</v>
      </c>
    </row>
    <row r="90" spans="1:5" ht="15" customHeight="1">
      <c r="A90" s="93"/>
      <c r="B90" s="62" t="s">
        <v>14</v>
      </c>
      <c r="C90" s="83">
        <v>4967</v>
      </c>
      <c r="D90" s="56">
        <f t="shared" si="14"/>
        <v>3.1738019169329075</v>
      </c>
      <c r="E90" s="57">
        <f t="shared" si="15"/>
        <v>318.60166773572803</v>
      </c>
    </row>
    <row r="91" spans="1:5" ht="15" customHeight="1">
      <c r="A91" s="93"/>
      <c r="B91" s="62" t="s">
        <v>15</v>
      </c>
      <c r="C91" s="83">
        <v>8721</v>
      </c>
      <c r="D91" s="56">
        <f t="shared" si="14"/>
        <v>5.572523961661342</v>
      </c>
      <c r="E91" s="57">
        <f t="shared" si="15"/>
        <v>559.39704939063506</v>
      </c>
    </row>
    <row r="92" spans="1:5" ht="15" customHeight="1">
      <c r="A92" s="93"/>
      <c r="B92" s="62" t="s">
        <v>16</v>
      </c>
      <c r="C92" s="83">
        <v>8033</v>
      </c>
      <c r="D92" s="56">
        <f t="shared" si="14"/>
        <v>5.1329073482428118</v>
      </c>
      <c r="E92" s="57">
        <f t="shared" si="15"/>
        <v>515.26619627966647</v>
      </c>
    </row>
    <row r="93" spans="1:5" ht="15" customHeight="1">
      <c r="A93" s="93"/>
      <c r="B93" s="62" t="s">
        <v>17</v>
      </c>
      <c r="C93" s="83">
        <v>7983</v>
      </c>
      <c r="D93" s="56">
        <f t="shared" si="14"/>
        <v>5.1009584664536742</v>
      </c>
      <c r="E93" s="57">
        <f t="shared" si="15"/>
        <v>512.05901218729957</v>
      </c>
    </row>
    <row r="94" spans="1:5" ht="15" customHeight="1">
      <c r="A94" s="93"/>
      <c r="B94" s="62" t="s">
        <v>18</v>
      </c>
      <c r="C94" s="83">
        <v>4999</v>
      </c>
      <c r="D94" s="56">
        <f t="shared" si="14"/>
        <v>3.1942492012779553</v>
      </c>
      <c r="E94" s="57">
        <f t="shared" si="15"/>
        <v>320.65426555484288</v>
      </c>
    </row>
    <row r="95" spans="1:5" ht="15" customHeight="1">
      <c r="A95" s="93"/>
      <c r="B95" s="62" t="s">
        <v>39</v>
      </c>
      <c r="C95" s="83">
        <v>4999</v>
      </c>
      <c r="D95" s="56">
        <f t="shared" si="14"/>
        <v>3.1942492012779553</v>
      </c>
      <c r="E95" s="57">
        <f t="shared" si="15"/>
        <v>320.65426555484288</v>
      </c>
    </row>
    <row r="96" spans="1:5" ht="15" customHeight="1">
      <c r="A96" s="93"/>
      <c r="B96" s="62" t="s">
        <v>71</v>
      </c>
      <c r="C96" s="83">
        <v>5831</v>
      </c>
      <c r="D96" s="56">
        <f t="shared" si="14"/>
        <v>3.7258785942492012</v>
      </c>
      <c r="E96" s="57">
        <f t="shared" si="15"/>
        <v>374.0218088518281</v>
      </c>
    </row>
    <row r="97" spans="1:5" ht="15" customHeight="1" thickBot="1">
      <c r="A97" s="94"/>
      <c r="B97" s="78" t="s">
        <v>72</v>
      </c>
      <c r="C97" s="75">
        <v>19095</v>
      </c>
      <c r="D97" s="76">
        <f t="shared" si="14"/>
        <v>12.201277955271566</v>
      </c>
      <c r="E97" s="77">
        <f t="shared" si="15"/>
        <v>1224.82360487492</v>
      </c>
    </row>
    <row r="98" spans="1:5" ht="15" customHeight="1">
      <c r="A98" s="92">
        <v>2020</v>
      </c>
      <c r="B98" s="50" t="s">
        <v>73</v>
      </c>
      <c r="C98" s="85">
        <v>7110</v>
      </c>
      <c r="D98" s="23">
        <f t="shared" si="14"/>
        <v>4.5431309904153352</v>
      </c>
      <c r="E98" s="24">
        <f t="shared" si="15"/>
        <v>456.06157793457339</v>
      </c>
    </row>
    <row r="99" spans="1:5" ht="15" customHeight="1">
      <c r="A99" s="93"/>
      <c r="B99" s="62" t="s">
        <v>11</v>
      </c>
      <c r="C99" s="13" t="s">
        <v>75</v>
      </c>
      <c r="D99" s="56" t="s">
        <v>75</v>
      </c>
      <c r="E99" s="57" t="s">
        <v>75</v>
      </c>
    </row>
    <row r="100" spans="1:5" ht="15" customHeight="1">
      <c r="A100" s="93"/>
      <c r="B100" s="62" t="s">
        <v>12</v>
      </c>
      <c r="C100" s="83" t="s">
        <v>75</v>
      </c>
      <c r="D100" s="56" t="s">
        <v>75</v>
      </c>
      <c r="E100" s="57" t="s">
        <v>75</v>
      </c>
    </row>
    <row r="101" spans="1:5" ht="15" customHeight="1">
      <c r="A101" s="93"/>
      <c r="B101" s="62" t="s">
        <v>13</v>
      </c>
      <c r="C101" s="83" t="s">
        <v>75</v>
      </c>
      <c r="D101" s="56" t="s">
        <v>75</v>
      </c>
      <c r="E101" s="57" t="s">
        <v>75</v>
      </c>
    </row>
    <row r="102" spans="1:5" ht="15" customHeight="1">
      <c r="A102" s="93"/>
      <c r="B102" s="62" t="s">
        <v>14</v>
      </c>
      <c r="C102" s="83" t="s">
        <v>75</v>
      </c>
      <c r="D102" s="56" t="s">
        <v>75</v>
      </c>
      <c r="E102" s="57" t="s">
        <v>75</v>
      </c>
    </row>
    <row r="103" spans="1:5" ht="15" customHeight="1">
      <c r="A103" s="93"/>
      <c r="B103" s="62" t="s">
        <v>15</v>
      </c>
      <c r="C103" s="83" t="s">
        <v>75</v>
      </c>
      <c r="D103" s="56" t="s">
        <v>75</v>
      </c>
      <c r="E103" s="57" t="s">
        <v>75</v>
      </c>
    </row>
    <row r="104" spans="1:5" ht="15" customHeight="1">
      <c r="A104" s="93"/>
      <c r="B104" s="62" t="s">
        <v>16</v>
      </c>
      <c r="C104" s="83" t="s">
        <v>75</v>
      </c>
      <c r="D104" s="56" t="s">
        <v>75</v>
      </c>
      <c r="E104" s="57" t="s">
        <v>75</v>
      </c>
    </row>
    <row r="105" spans="1:5" ht="15" customHeight="1">
      <c r="A105" s="93"/>
      <c r="B105" s="62" t="s">
        <v>17</v>
      </c>
      <c r="C105" s="83" t="s">
        <v>75</v>
      </c>
      <c r="D105" s="56" t="s">
        <v>75</v>
      </c>
      <c r="E105" s="57" t="s">
        <v>75</v>
      </c>
    </row>
    <row r="106" spans="1:5" ht="15" customHeight="1">
      <c r="A106" s="93"/>
      <c r="B106" s="62" t="s">
        <v>18</v>
      </c>
      <c r="C106" s="83" t="s">
        <v>75</v>
      </c>
      <c r="D106" s="56" t="s">
        <v>75</v>
      </c>
      <c r="E106" s="57" t="s">
        <v>75</v>
      </c>
    </row>
    <row r="107" spans="1:5" ht="15" customHeight="1">
      <c r="A107" s="93"/>
      <c r="B107" s="62" t="s">
        <v>39</v>
      </c>
      <c r="C107" s="83" t="s">
        <v>75</v>
      </c>
      <c r="D107" s="56" t="s">
        <v>75</v>
      </c>
      <c r="E107" s="57" t="s">
        <v>75</v>
      </c>
    </row>
    <row r="108" spans="1:5" ht="15" customHeight="1">
      <c r="A108" s="93"/>
      <c r="B108" s="62" t="s">
        <v>71</v>
      </c>
      <c r="C108" s="83" t="s">
        <v>75</v>
      </c>
      <c r="D108" s="56" t="s">
        <v>75</v>
      </c>
      <c r="E108" s="57" t="s">
        <v>75</v>
      </c>
    </row>
    <row r="109" spans="1:5" ht="15" customHeight="1" thickBot="1">
      <c r="A109" s="93"/>
      <c r="B109" s="78" t="s">
        <v>72</v>
      </c>
      <c r="C109" s="75" t="s">
        <v>75</v>
      </c>
      <c r="D109" s="76" t="s">
        <v>75</v>
      </c>
      <c r="E109" s="77" t="s">
        <v>75</v>
      </c>
    </row>
    <row r="110" spans="1:5" ht="15" customHeight="1">
      <c r="A110" s="92">
        <v>2021</v>
      </c>
      <c r="B110" s="50" t="s">
        <v>73</v>
      </c>
      <c r="C110" s="85" t="s">
        <v>75</v>
      </c>
      <c r="D110" s="23" t="s">
        <v>75</v>
      </c>
      <c r="E110" s="24" t="s">
        <v>75</v>
      </c>
    </row>
    <row r="111" spans="1:5" ht="15" customHeight="1">
      <c r="A111" s="93"/>
      <c r="B111" s="62" t="s">
        <v>11</v>
      </c>
      <c r="C111" s="83" t="s">
        <v>75</v>
      </c>
      <c r="D111" s="56" t="s">
        <v>75</v>
      </c>
      <c r="E111" s="57" t="s">
        <v>75</v>
      </c>
    </row>
    <row r="112" spans="1:5" ht="15" customHeight="1">
      <c r="A112" s="93"/>
      <c r="B112" s="62" t="s">
        <v>12</v>
      </c>
      <c r="C112" s="83" t="s">
        <v>75</v>
      </c>
      <c r="D112" s="56" t="s">
        <v>75</v>
      </c>
      <c r="E112" s="57" t="s">
        <v>75</v>
      </c>
    </row>
    <row r="113" spans="1:9" ht="15" customHeight="1">
      <c r="A113" s="93"/>
      <c r="B113" s="62" t="s">
        <v>13</v>
      </c>
      <c r="C113" s="83" t="s">
        <v>75</v>
      </c>
      <c r="D113" s="56" t="s">
        <v>75</v>
      </c>
      <c r="E113" s="57" t="s">
        <v>75</v>
      </c>
    </row>
    <row r="114" spans="1:9" ht="15" customHeight="1">
      <c r="A114" s="93"/>
      <c r="B114" s="62" t="s">
        <v>14</v>
      </c>
      <c r="C114" s="83" t="s">
        <v>75</v>
      </c>
      <c r="D114" s="56" t="s">
        <v>75</v>
      </c>
      <c r="E114" s="57" t="s">
        <v>75</v>
      </c>
    </row>
    <row r="115" spans="1:9" ht="15" customHeight="1">
      <c r="A115" s="93"/>
      <c r="B115" s="62" t="s">
        <v>15</v>
      </c>
      <c r="C115" s="83" t="s">
        <v>75</v>
      </c>
      <c r="D115" s="56" t="s">
        <v>75</v>
      </c>
      <c r="E115" s="57" t="s">
        <v>75</v>
      </c>
    </row>
    <row r="116" spans="1:9" ht="15" customHeight="1">
      <c r="A116" s="93"/>
      <c r="B116" s="62" t="s">
        <v>16</v>
      </c>
      <c r="C116" s="83" t="s">
        <v>75</v>
      </c>
      <c r="D116" s="56" t="s">
        <v>75</v>
      </c>
      <c r="E116" s="57" t="s">
        <v>75</v>
      </c>
    </row>
    <row r="117" spans="1:9" ht="15" customHeight="1">
      <c r="A117" s="93"/>
      <c r="B117" s="62" t="s">
        <v>17</v>
      </c>
      <c r="C117" s="83" t="s">
        <v>75</v>
      </c>
      <c r="D117" s="56" t="s">
        <v>75</v>
      </c>
      <c r="E117" s="57" t="s">
        <v>75</v>
      </c>
    </row>
    <row r="118" spans="1:9" ht="15" customHeight="1" thickBot="1">
      <c r="A118" s="94"/>
      <c r="B118" s="78" t="s">
        <v>18</v>
      </c>
      <c r="C118" s="75">
        <v>16182</v>
      </c>
      <c r="D118" s="76">
        <f t="shared" ref="D118" si="16">+C118/$B$119</f>
        <v>10.339936102236422</v>
      </c>
      <c r="E118" s="77">
        <f t="shared" ref="E118" si="17">+C118/$C$23*100</f>
        <v>1037.9730596536242</v>
      </c>
    </row>
    <row r="119" spans="1:9" ht="15" customHeight="1">
      <c r="A119" s="70" t="s">
        <v>76</v>
      </c>
      <c r="B119" s="15">
        <v>1565</v>
      </c>
    </row>
    <row r="120" spans="1:9" ht="15" customHeight="1">
      <c r="A120" s="3"/>
      <c r="B120" s="14"/>
    </row>
    <row r="121" spans="1:9" ht="15" customHeight="1">
      <c r="A121" s="8" t="s">
        <v>25</v>
      </c>
    </row>
    <row r="122" spans="1:9" ht="15" customHeight="1">
      <c r="A122" s="6" t="s">
        <v>20</v>
      </c>
    </row>
    <row r="123" spans="1:9" ht="15" customHeight="1">
      <c r="A123" s="6" t="s">
        <v>21</v>
      </c>
      <c r="I123" s="49"/>
    </row>
    <row r="124" spans="1:9" ht="15" customHeight="1">
      <c r="I124" s="49"/>
    </row>
    <row r="125" spans="1:9" ht="15" customHeight="1">
      <c r="A125" s="7" t="s">
        <v>22</v>
      </c>
    </row>
    <row r="127" spans="1:9" ht="14.4">
      <c r="A127" s="119" t="s">
        <v>79</v>
      </c>
    </row>
    <row r="128" spans="1:9">
      <c r="A128" s="120" t="s">
        <v>80</v>
      </c>
    </row>
  </sheetData>
  <mergeCells count="13">
    <mergeCell ref="C12:E12"/>
    <mergeCell ref="C13:E13"/>
    <mergeCell ref="A15:A25"/>
    <mergeCell ref="A26:A37"/>
    <mergeCell ref="A50:A61"/>
    <mergeCell ref="A38:A49"/>
    <mergeCell ref="A12:A14"/>
    <mergeCell ref="B12:B14"/>
    <mergeCell ref="A86:A97"/>
    <mergeCell ref="A98:A109"/>
    <mergeCell ref="A74:A85"/>
    <mergeCell ref="A62:A73"/>
    <mergeCell ref="A110:A118"/>
  </mergeCells>
  <hyperlinks>
    <hyperlink ref="A125" location="Índice!A1" display="Volver al Índice" xr:uid="{00000000-0004-0000-0200-000000000000}"/>
    <hyperlink ref="A128" r:id="rId1" xr:uid="{C3579D32-BD8C-4388-A24E-A3D800A000D0}"/>
  </hyperlinks>
  <pageMargins left="0.7" right="0.7" top="0.75" bottom="0.75" header="0.3" footer="0.3"/>
  <pageSetup orientation="portrait" verticalDpi="300"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A1:I128"/>
  <sheetViews>
    <sheetView showGridLines="0" zoomScale="80" zoomScaleNormal="80" workbookViewId="0"/>
  </sheetViews>
  <sheetFormatPr baseColWidth="10" defaultColWidth="22.6640625" defaultRowHeight="13.2"/>
  <cols>
    <col min="1" max="1" width="27.6640625" customWidth="1"/>
    <col min="3" max="5" width="30.6640625" customWidth="1"/>
  </cols>
  <sheetData>
    <row r="1" spans="1:5" ht="14.4">
      <c r="A1" s="2" t="s">
        <v>0</v>
      </c>
      <c r="B1" s="3"/>
      <c r="C1" s="3"/>
    </row>
    <row r="2" spans="1:5" ht="14.4">
      <c r="A2" s="2" t="s">
        <v>1</v>
      </c>
      <c r="B2" s="3"/>
      <c r="C2" s="3"/>
    </row>
    <row r="3" spans="1:5" ht="14.4">
      <c r="A3" s="2" t="s">
        <v>2</v>
      </c>
      <c r="B3" s="3"/>
      <c r="C3" s="3"/>
    </row>
    <row r="4" spans="1:5" ht="14.4">
      <c r="A4" s="2" t="s">
        <v>3</v>
      </c>
      <c r="B4" s="3" t="s">
        <v>19</v>
      </c>
      <c r="C4" s="3"/>
    </row>
    <row r="5" spans="1:5" ht="14.4">
      <c r="A5" s="2" t="s">
        <v>4</v>
      </c>
      <c r="B5" s="3" t="s">
        <v>28</v>
      </c>
      <c r="C5" s="3"/>
    </row>
    <row r="6" spans="1:5" ht="14.4">
      <c r="A6" s="2" t="s">
        <v>5</v>
      </c>
      <c r="B6" s="3" t="s">
        <v>42</v>
      </c>
      <c r="C6" s="3"/>
    </row>
    <row r="7" spans="1:5" ht="14.4">
      <c r="A7" s="2" t="s">
        <v>6</v>
      </c>
      <c r="B7" s="3" t="s">
        <v>23</v>
      </c>
      <c r="C7" s="3"/>
    </row>
    <row r="8" spans="1:5" ht="14.4">
      <c r="A8" s="2" t="s">
        <v>7</v>
      </c>
      <c r="B8" s="4" t="str">
        <f>+'BA-BAHIA BLANCA'!B8</f>
        <v>septiembre 2021</v>
      </c>
      <c r="C8" s="3"/>
    </row>
    <row r="9" spans="1:5" ht="14.4">
      <c r="A9" s="2" t="s">
        <v>8</v>
      </c>
      <c r="B9" s="5" t="str">
        <f>+'BA-BAHIA BLANCA'!B9</f>
        <v>septiembre 2021</v>
      </c>
      <c r="C9" s="3"/>
    </row>
    <row r="10" spans="1:5" ht="14.4">
      <c r="A10" s="3"/>
      <c r="B10" s="3"/>
      <c r="C10" s="3"/>
    </row>
    <row r="11" spans="1:5" ht="15" thickBot="1">
      <c r="A11" s="3"/>
      <c r="B11" s="3"/>
      <c r="C11" s="3"/>
    </row>
    <row r="12" spans="1:5" ht="15" customHeight="1" thickBot="1">
      <c r="A12" s="104" t="s">
        <v>9</v>
      </c>
      <c r="B12" s="107" t="s">
        <v>10</v>
      </c>
      <c r="C12" s="98" t="s">
        <v>70</v>
      </c>
      <c r="D12" s="99"/>
      <c r="E12" s="100"/>
    </row>
    <row r="13" spans="1:5" ht="15" customHeight="1">
      <c r="A13" s="105"/>
      <c r="B13" s="108"/>
      <c r="C13" s="95" t="s">
        <v>24</v>
      </c>
      <c r="D13" s="96"/>
      <c r="E13" s="97"/>
    </row>
    <row r="14" spans="1:5" ht="15" customHeight="1" thickBot="1">
      <c r="A14" s="106"/>
      <c r="B14" s="109"/>
      <c r="C14" s="19" t="s">
        <v>53</v>
      </c>
      <c r="D14" s="27" t="s">
        <v>54</v>
      </c>
      <c r="E14" s="9" t="s">
        <v>68</v>
      </c>
    </row>
    <row r="15" spans="1:5" ht="15" customHeight="1">
      <c r="A15" s="101">
        <v>2013</v>
      </c>
      <c r="B15" s="31" t="s">
        <v>11</v>
      </c>
      <c r="C15" s="38">
        <v>1292</v>
      </c>
      <c r="D15" s="23">
        <f t="shared" ref="D15:D52" si="0">+C15/$B$119</f>
        <v>0.71184573002754825</v>
      </c>
      <c r="E15" s="24">
        <f>+C15/$C$23*100</f>
        <v>77.04233750745378</v>
      </c>
    </row>
    <row r="16" spans="1:5" ht="15" customHeight="1">
      <c r="A16" s="102"/>
      <c r="B16" s="32" t="s">
        <v>12</v>
      </c>
      <c r="C16" s="39">
        <v>1292</v>
      </c>
      <c r="D16" s="21">
        <f t="shared" si="0"/>
        <v>0.71184573002754825</v>
      </c>
      <c r="E16" s="25">
        <f t="shared" ref="E16:E30" si="1">+C16/$C$23*100</f>
        <v>77.04233750745378</v>
      </c>
    </row>
    <row r="17" spans="1:7" ht="15" customHeight="1">
      <c r="A17" s="102"/>
      <c r="B17" s="32" t="s">
        <v>13</v>
      </c>
      <c r="C17" s="39">
        <v>867</v>
      </c>
      <c r="D17" s="21">
        <f t="shared" si="0"/>
        <v>0.47768595041322315</v>
      </c>
      <c r="E17" s="25">
        <f t="shared" si="1"/>
        <v>51.699463327370296</v>
      </c>
    </row>
    <row r="18" spans="1:7" ht="15" customHeight="1">
      <c r="A18" s="102"/>
      <c r="B18" s="32" t="s">
        <v>14</v>
      </c>
      <c r="C18" s="39">
        <v>1125</v>
      </c>
      <c r="D18" s="21">
        <f t="shared" si="0"/>
        <v>0.6198347107438017</v>
      </c>
      <c r="E18" s="25">
        <f t="shared" si="1"/>
        <v>67.084078711985683</v>
      </c>
    </row>
    <row r="19" spans="1:7" ht="15" customHeight="1">
      <c r="A19" s="102"/>
      <c r="B19" s="32" t="s">
        <v>15</v>
      </c>
      <c r="C19" s="39">
        <v>1250</v>
      </c>
      <c r="D19" s="21">
        <f t="shared" si="0"/>
        <v>0.68870523415977958</v>
      </c>
      <c r="E19" s="25">
        <f t="shared" si="1"/>
        <v>74.537865235539655</v>
      </c>
    </row>
    <row r="20" spans="1:7" ht="15" customHeight="1">
      <c r="A20" s="102"/>
      <c r="B20" s="32" t="s">
        <v>16</v>
      </c>
      <c r="C20" s="39">
        <v>1556</v>
      </c>
      <c r="D20" s="21">
        <f t="shared" si="0"/>
        <v>0.85730027548209364</v>
      </c>
      <c r="E20" s="25">
        <f t="shared" si="1"/>
        <v>92.784734645199762</v>
      </c>
    </row>
    <row r="21" spans="1:7" ht="15" customHeight="1">
      <c r="A21" s="102"/>
      <c r="B21" s="32" t="s">
        <v>17</v>
      </c>
      <c r="C21" s="39">
        <v>1556</v>
      </c>
      <c r="D21" s="21">
        <f t="shared" si="0"/>
        <v>0.85730027548209364</v>
      </c>
      <c r="E21" s="25">
        <f t="shared" si="1"/>
        <v>92.784734645199762</v>
      </c>
    </row>
    <row r="22" spans="1:7" ht="15" customHeight="1">
      <c r="A22" s="102"/>
      <c r="B22" s="32" t="s">
        <v>18</v>
      </c>
      <c r="C22" s="39">
        <v>1677</v>
      </c>
      <c r="D22" s="21">
        <f t="shared" si="0"/>
        <v>0.9239669421487603</v>
      </c>
      <c r="E22" s="25">
        <f t="shared" si="1"/>
        <v>100</v>
      </c>
    </row>
    <row r="23" spans="1:7" ht="15" customHeight="1">
      <c r="A23" s="102"/>
      <c r="B23" s="32" t="s">
        <v>39</v>
      </c>
      <c r="C23" s="39">
        <v>1677</v>
      </c>
      <c r="D23" s="21">
        <f t="shared" si="0"/>
        <v>0.9239669421487603</v>
      </c>
      <c r="E23" s="25">
        <f t="shared" si="1"/>
        <v>100</v>
      </c>
    </row>
    <row r="24" spans="1:7" ht="15" customHeight="1">
      <c r="A24" s="102"/>
      <c r="B24" s="32" t="s">
        <v>71</v>
      </c>
      <c r="C24" s="39">
        <v>1677</v>
      </c>
      <c r="D24" s="21">
        <f t="shared" si="0"/>
        <v>0.9239669421487603</v>
      </c>
      <c r="E24" s="25">
        <f t="shared" si="1"/>
        <v>100</v>
      </c>
    </row>
    <row r="25" spans="1:7" ht="15" customHeight="1" thickBot="1">
      <c r="A25" s="103"/>
      <c r="B25" s="33" t="s">
        <v>72</v>
      </c>
      <c r="C25" s="40">
        <v>1677</v>
      </c>
      <c r="D25" s="22">
        <f t="shared" si="0"/>
        <v>0.9239669421487603</v>
      </c>
      <c r="E25" s="26">
        <f t="shared" si="1"/>
        <v>100</v>
      </c>
      <c r="G25" s="49"/>
    </row>
    <row r="26" spans="1:7" ht="15" customHeight="1">
      <c r="A26" s="101">
        <v>2014</v>
      </c>
      <c r="B26" s="50" t="s">
        <v>73</v>
      </c>
      <c r="C26" s="20">
        <v>1614</v>
      </c>
      <c r="D26" s="23">
        <f t="shared" si="0"/>
        <v>0.88925619834710745</v>
      </c>
      <c r="E26" s="24">
        <f t="shared" si="1"/>
        <v>96.243291592128799</v>
      </c>
      <c r="G26" s="48"/>
    </row>
    <row r="27" spans="1:7" ht="15" customHeight="1">
      <c r="A27" s="102"/>
      <c r="B27" s="51" t="s">
        <v>11</v>
      </c>
      <c r="C27" s="35">
        <v>2448</v>
      </c>
      <c r="D27" s="21">
        <f t="shared" si="0"/>
        <v>1.3487603305785123</v>
      </c>
      <c r="E27" s="25">
        <f t="shared" si="1"/>
        <v>145.97495527728086</v>
      </c>
    </row>
    <row r="28" spans="1:7" ht="15" customHeight="1">
      <c r="A28" s="102"/>
      <c r="B28" s="51" t="s">
        <v>12</v>
      </c>
      <c r="C28" s="35">
        <v>1513</v>
      </c>
      <c r="D28" s="21">
        <f t="shared" si="0"/>
        <v>0.83360881542699727</v>
      </c>
      <c r="E28" s="25">
        <f t="shared" si="1"/>
        <v>90.220632081097193</v>
      </c>
      <c r="G28" s="49"/>
    </row>
    <row r="29" spans="1:7" ht="15" customHeight="1">
      <c r="A29" s="102"/>
      <c r="B29" s="52" t="s">
        <v>13</v>
      </c>
      <c r="C29" s="43">
        <f>+(1115+1502+2089)/3</f>
        <v>1568.6666666666667</v>
      </c>
      <c r="D29" s="41">
        <f t="shared" si="0"/>
        <v>0.86427915518824616</v>
      </c>
      <c r="E29" s="42">
        <f>+C29/$C$23*100</f>
        <v>93.540051679586568</v>
      </c>
      <c r="G29" s="49"/>
    </row>
    <row r="30" spans="1:7" ht="15" customHeight="1">
      <c r="A30" s="102"/>
      <c r="B30" s="52" t="s">
        <v>14</v>
      </c>
      <c r="C30" s="43">
        <v>1687</v>
      </c>
      <c r="D30" s="41">
        <f t="shared" si="0"/>
        <v>0.92947658402203859</v>
      </c>
      <c r="E30" s="42">
        <f t="shared" si="1"/>
        <v>100.5963029218843</v>
      </c>
      <c r="G30" s="48"/>
    </row>
    <row r="31" spans="1:7" ht="15" customHeight="1">
      <c r="A31" s="102"/>
      <c r="B31" s="52" t="s">
        <v>15</v>
      </c>
      <c r="C31" s="43">
        <f>+(1233+1758+2186)/3</f>
        <v>1725.6666666666667</v>
      </c>
      <c r="D31" s="41">
        <f t="shared" si="0"/>
        <v>0.95078053259871442</v>
      </c>
      <c r="E31" s="42">
        <f t="shared" ref="E31:E42" si="2">+C31/$C$23*100</f>
        <v>102.90200755317034</v>
      </c>
      <c r="G31" s="48"/>
    </row>
    <row r="32" spans="1:7" ht="15" customHeight="1">
      <c r="A32" s="102"/>
      <c r="B32" s="52" t="s">
        <v>16</v>
      </c>
      <c r="C32" s="43">
        <v>1802</v>
      </c>
      <c r="D32" s="41">
        <f t="shared" si="0"/>
        <v>0.99283746556473829</v>
      </c>
      <c r="E32" s="42">
        <f t="shared" si="2"/>
        <v>107.45378652355397</v>
      </c>
    </row>
    <row r="33" spans="1:9" ht="15" customHeight="1">
      <c r="A33" s="102"/>
      <c r="B33" s="52" t="s">
        <v>17</v>
      </c>
      <c r="C33" s="43">
        <v>1699.5</v>
      </c>
      <c r="D33" s="41">
        <f t="shared" si="0"/>
        <v>0.9363636363636364</v>
      </c>
      <c r="E33" s="42">
        <f t="shared" si="2"/>
        <v>101.3416815742397</v>
      </c>
      <c r="G33" s="48"/>
      <c r="I33" s="49"/>
    </row>
    <row r="34" spans="1:9" ht="15" customHeight="1">
      <c r="A34" s="102"/>
      <c r="B34" s="52" t="s">
        <v>18</v>
      </c>
      <c r="C34" s="43">
        <v>2535</v>
      </c>
      <c r="D34" s="41">
        <f t="shared" si="0"/>
        <v>1.3966942148760331</v>
      </c>
      <c r="E34" s="42">
        <f t="shared" si="2"/>
        <v>151.16279069767441</v>
      </c>
      <c r="G34" s="48"/>
      <c r="I34" s="49"/>
    </row>
    <row r="35" spans="1:9" ht="15" customHeight="1">
      <c r="A35" s="102"/>
      <c r="B35" s="52" t="s">
        <v>39</v>
      </c>
      <c r="C35" s="43">
        <v>1649</v>
      </c>
      <c r="D35" s="41">
        <f t="shared" si="0"/>
        <v>0.90853994490358125</v>
      </c>
      <c r="E35" s="42">
        <f t="shared" si="2"/>
        <v>98.330351818723912</v>
      </c>
      <c r="G35" s="48"/>
    </row>
    <row r="36" spans="1:9" ht="15" customHeight="1">
      <c r="A36" s="102"/>
      <c r="B36" s="52" t="s">
        <v>71</v>
      </c>
      <c r="C36" s="43">
        <v>2256</v>
      </c>
      <c r="D36" s="41">
        <f t="shared" si="0"/>
        <v>1.2429752066115702</v>
      </c>
      <c r="E36" s="42">
        <f t="shared" si="2"/>
        <v>134.52593917710198</v>
      </c>
    </row>
    <row r="37" spans="1:9" ht="15" customHeight="1" thickBot="1">
      <c r="A37" s="103"/>
      <c r="B37" s="53" t="s">
        <v>72</v>
      </c>
      <c r="C37" s="36">
        <v>3422</v>
      </c>
      <c r="D37" s="22">
        <f t="shared" si="0"/>
        <v>1.8853994490358126</v>
      </c>
      <c r="E37" s="26">
        <f t="shared" si="2"/>
        <v>204.05485986881337</v>
      </c>
    </row>
    <row r="38" spans="1:9" ht="15" customHeight="1">
      <c r="A38" s="92">
        <v>2015</v>
      </c>
      <c r="B38" s="50" t="s">
        <v>73</v>
      </c>
      <c r="C38" s="20">
        <v>2054</v>
      </c>
      <c r="D38" s="23">
        <f t="shared" si="0"/>
        <v>1.1316804407713499</v>
      </c>
      <c r="E38" s="24">
        <f t="shared" si="2"/>
        <v>122.48062015503875</v>
      </c>
    </row>
    <row r="39" spans="1:9" ht="15" customHeight="1">
      <c r="A39" s="93"/>
      <c r="B39" s="52" t="s">
        <v>11</v>
      </c>
      <c r="C39" s="43">
        <v>2106</v>
      </c>
      <c r="D39" s="41">
        <f t="shared" si="0"/>
        <v>1.1603305785123967</v>
      </c>
      <c r="E39" s="42">
        <f t="shared" si="2"/>
        <v>125.58139534883721</v>
      </c>
    </row>
    <row r="40" spans="1:9" ht="15" customHeight="1">
      <c r="A40" s="93"/>
      <c r="B40" s="51" t="s">
        <v>12</v>
      </c>
      <c r="C40" s="35">
        <v>1671</v>
      </c>
      <c r="D40" s="21">
        <f t="shared" si="0"/>
        <v>0.92066115702479334</v>
      </c>
      <c r="E40" s="25">
        <f t="shared" si="2"/>
        <v>99.642218246869405</v>
      </c>
    </row>
    <row r="41" spans="1:9" ht="15" customHeight="1">
      <c r="A41" s="93"/>
      <c r="B41" s="51" t="s">
        <v>13</v>
      </c>
      <c r="C41" s="35">
        <v>1671</v>
      </c>
      <c r="D41" s="21">
        <f t="shared" si="0"/>
        <v>0.92066115702479334</v>
      </c>
      <c r="E41" s="25">
        <f t="shared" si="2"/>
        <v>99.642218246869405</v>
      </c>
    </row>
    <row r="42" spans="1:9" ht="15" customHeight="1">
      <c r="A42" s="93"/>
      <c r="B42" s="51" t="s">
        <v>14</v>
      </c>
      <c r="C42" s="35">
        <v>1671</v>
      </c>
      <c r="D42" s="21">
        <f t="shared" si="0"/>
        <v>0.92066115702479334</v>
      </c>
      <c r="E42" s="25">
        <f t="shared" si="2"/>
        <v>99.642218246869405</v>
      </c>
    </row>
    <row r="43" spans="1:9" ht="15" customHeight="1">
      <c r="A43" s="93"/>
      <c r="B43" s="51" t="s">
        <v>15</v>
      </c>
      <c r="C43" s="35">
        <v>1582</v>
      </c>
      <c r="D43" s="21">
        <f t="shared" si="0"/>
        <v>0.87162534435261707</v>
      </c>
      <c r="E43" s="25">
        <f t="shared" ref="E43:E52" si="3">+C43/$C$23*100</f>
        <v>94.33512224209899</v>
      </c>
    </row>
    <row r="44" spans="1:9" ht="15" customHeight="1">
      <c r="A44" s="93"/>
      <c r="B44" s="51" t="s">
        <v>16</v>
      </c>
      <c r="C44" s="35">
        <v>2611</v>
      </c>
      <c r="D44" s="21">
        <f t="shared" si="0"/>
        <v>1.4385674931129477</v>
      </c>
      <c r="E44" s="25">
        <f t="shared" si="3"/>
        <v>155.69469290399522</v>
      </c>
    </row>
    <row r="45" spans="1:9" ht="15" customHeight="1">
      <c r="A45" s="93"/>
      <c r="B45" s="51" t="s">
        <v>17</v>
      </c>
      <c r="C45" s="35">
        <v>1996</v>
      </c>
      <c r="D45" s="21">
        <f t="shared" si="0"/>
        <v>1.0997245179063362</v>
      </c>
      <c r="E45" s="25">
        <f t="shared" si="3"/>
        <v>119.02206320810973</v>
      </c>
      <c r="H45" s="49"/>
      <c r="I45" s="49"/>
    </row>
    <row r="46" spans="1:9" ht="15" customHeight="1">
      <c r="A46" s="93"/>
      <c r="B46" s="62" t="s">
        <v>18</v>
      </c>
      <c r="C46" s="55">
        <v>1671</v>
      </c>
      <c r="D46" s="56">
        <f t="shared" si="0"/>
        <v>0.92066115702479334</v>
      </c>
      <c r="E46" s="57">
        <f t="shared" si="3"/>
        <v>99.642218246869405</v>
      </c>
      <c r="H46" s="49"/>
    </row>
    <row r="47" spans="1:9" ht="15" customHeight="1">
      <c r="A47" s="93"/>
      <c r="B47" s="51" t="s">
        <v>39</v>
      </c>
      <c r="C47" s="60">
        <v>2177</v>
      </c>
      <c r="D47" s="21">
        <f t="shared" si="0"/>
        <v>1.1994490358126721</v>
      </c>
      <c r="E47" s="25">
        <f t="shared" si="3"/>
        <v>129.81514609421586</v>
      </c>
      <c r="G47" s="49"/>
      <c r="H47" s="49"/>
      <c r="I47" s="49"/>
    </row>
    <row r="48" spans="1:9" ht="15" customHeight="1">
      <c r="A48" s="93"/>
      <c r="B48" s="51" t="s">
        <v>71</v>
      </c>
      <c r="C48" s="60">
        <v>2717</v>
      </c>
      <c r="D48" s="21">
        <f t="shared" si="0"/>
        <v>1.4969696969696971</v>
      </c>
      <c r="E48" s="25">
        <f t="shared" si="3"/>
        <v>162.01550387596899</v>
      </c>
      <c r="G48" s="49"/>
      <c r="H48" s="49"/>
      <c r="I48" s="49"/>
    </row>
    <row r="49" spans="1:9" ht="15" customHeight="1" thickBot="1">
      <c r="A49" s="93"/>
      <c r="B49" s="53" t="s">
        <v>72</v>
      </c>
      <c r="C49" s="65">
        <v>2675</v>
      </c>
      <c r="D49" s="22">
        <f t="shared" si="0"/>
        <v>1.4738292011019283</v>
      </c>
      <c r="E49" s="26">
        <f t="shared" si="3"/>
        <v>159.51103160405486</v>
      </c>
      <c r="G49" s="49"/>
      <c r="H49" s="49"/>
      <c r="I49" s="49"/>
    </row>
    <row r="50" spans="1:9" ht="15" customHeight="1">
      <c r="A50" s="101">
        <v>2016</v>
      </c>
      <c r="B50" s="50" t="s">
        <v>73</v>
      </c>
      <c r="C50" s="71">
        <v>2334</v>
      </c>
      <c r="D50" s="23">
        <f t="shared" si="0"/>
        <v>1.2859504132231405</v>
      </c>
      <c r="E50" s="24">
        <f t="shared" si="3"/>
        <v>139.17710196779964</v>
      </c>
      <c r="G50" s="49"/>
    </row>
    <row r="51" spans="1:9" ht="15" customHeight="1">
      <c r="A51" s="102"/>
      <c r="B51" s="51" t="s">
        <v>11</v>
      </c>
      <c r="C51" s="60">
        <v>2308</v>
      </c>
      <c r="D51" s="21">
        <f t="shared" si="0"/>
        <v>1.2716253443526171</v>
      </c>
      <c r="E51" s="25">
        <f t="shared" si="3"/>
        <v>137.6267143709004</v>
      </c>
      <c r="G51" s="49"/>
    </row>
    <row r="52" spans="1:9" ht="15" customHeight="1">
      <c r="A52" s="102"/>
      <c r="B52" s="51" t="s">
        <v>12</v>
      </c>
      <c r="C52" s="60">
        <v>3175</v>
      </c>
      <c r="D52" s="21">
        <f t="shared" si="0"/>
        <v>1.7493112947658402</v>
      </c>
      <c r="E52" s="25">
        <f t="shared" si="3"/>
        <v>189.32617769827073</v>
      </c>
    </row>
    <row r="53" spans="1:9" ht="15" customHeight="1">
      <c r="A53" s="102"/>
      <c r="B53" s="51" t="s">
        <v>13</v>
      </c>
      <c r="C53" s="60">
        <v>2596</v>
      </c>
      <c r="D53" s="21">
        <f t="shared" ref="D53:D58" si="4">+C53/$B$119</f>
        <v>1.4303030303030304</v>
      </c>
      <c r="E53" s="25">
        <f t="shared" ref="E53:E58" si="5">+C53/$C$23*100</f>
        <v>154.80023852116875</v>
      </c>
    </row>
    <row r="54" spans="1:9" ht="15" customHeight="1">
      <c r="A54" s="102"/>
      <c r="B54" s="51" t="s">
        <v>14</v>
      </c>
      <c r="C54" s="60">
        <v>1652</v>
      </c>
      <c r="D54" s="21">
        <f t="shared" si="4"/>
        <v>0.91019283746556479</v>
      </c>
      <c r="E54" s="25">
        <f t="shared" si="5"/>
        <v>98.509242695289217</v>
      </c>
    </row>
    <row r="55" spans="1:9" ht="15" customHeight="1">
      <c r="A55" s="102"/>
      <c r="B55" s="51" t="s">
        <v>15</v>
      </c>
      <c r="C55" s="61">
        <v>3195</v>
      </c>
      <c r="D55" s="21">
        <f t="shared" si="4"/>
        <v>1.7603305785123966</v>
      </c>
      <c r="E55" s="25">
        <f t="shared" si="5"/>
        <v>190.51878354203936</v>
      </c>
    </row>
    <row r="56" spans="1:9" ht="15" customHeight="1">
      <c r="A56" s="102"/>
      <c r="B56" s="51" t="s">
        <v>16</v>
      </c>
      <c r="C56" s="61">
        <v>3174.4285714285716</v>
      </c>
      <c r="D56" s="21">
        <f t="shared" si="4"/>
        <v>1.7489964580873671</v>
      </c>
      <c r="E56" s="25">
        <f t="shared" si="5"/>
        <v>189.29210324559162</v>
      </c>
    </row>
    <row r="57" spans="1:9" ht="15" customHeight="1">
      <c r="A57" s="102"/>
      <c r="B57" s="51" t="s">
        <v>17</v>
      </c>
      <c r="C57" s="61">
        <v>3341</v>
      </c>
      <c r="D57" s="21">
        <f t="shared" si="4"/>
        <v>1.8407713498622589</v>
      </c>
      <c r="E57" s="25">
        <f t="shared" si="5"/>
        <v>199.22480620155039</v>
      </c>
    </row>
    <row r="58" spans="1:9" ht="15" customHeight="1">
      <c r="A58" s="102"/>
      <c r="B58" s="51" t="s">
        <v>18</v>
      </c>
      <c r="C58" s="61">
        <v>3264</v>
      </c>
      <c r="D58" s="21">
        <f t="shared" si="4"/>
        <v>1.7983471074380166</v>
      </c>
      <c r="E58" s="25">
        <f t="shared" si="5"/>
        <v>194.63327370304114</v>
      </c>
    </row>
    <row r="59" spans="1:9" ht="15" customHeight="1">
      <c r="A59" s="102"/>
      <c r="B59" s="51" t="s">
        <v>39</v>
      </c>
      <c r="C59" s="61">
        <v>3730</v>
      </c>
      <c r="D59" s="21">
        <f t="shared" ref="D59" si="6">+C59/$B$119</f>
        <v>2.0550964187327825</v>
      </c>
      <c r="E59" s="25">
        <f t="shared" ref="E59" si="7">+C59/$C$23*100</f>
        <v>222.42098986285032</v>
      </c>
    </row>
    <row r="60" spans="1:9" ht="15" customHeight="1">
      <c r="A60" s="102"/>
      <c r="B60" s="51" t="s">
        <v>71</v>
      </c>
      <c r="C60" s="61">
        <v>3932</v>
      </c>
      <c r="D60" s="21">
        <f t="shared" ref="D60" si="8">+C60/$B$119</f>
        <v>2.1663911845730026</v>
      </c>
      <c r="E60" s="25">
        <f t="shared" ref="E60" si="9">+C60/$C$23*100</f>
        <v>234.46630888491353</v>
      </c>
    </row>
    <row r="61" spans="1:9" ht="15" customHeight="1" thickBot="1">
      <c r="A61" s="102"/>
      <c r="B61" s="53" t="s">
        <v>72</v>
      </c>
      <c r="C61" s="81">
        <v>5007.666666666667</v>
      </c>
      <c r="D61" s="22">
        <f t="shared" ref="D61" si="10">+C61/$B$119</f>
        <v>2.7590449954086318</v>
      </c>
      <c r="E61" s="26">
        <f t="shared" ref="E61" si="11">+C61/$C$23*100</f>
        <v>298.60862651560331</v>
      </c>
    </row>
    <row r="62" spans="1:9" ht="15" customHeight="1">
      <c r="A62" s="92">
        <v>2017</v>
      </c>
      <c r="B62" s="50" t="s">
        <v>73</v>
      </c>
      <c r="C62" s="83">
        <v>4024.6666666666665</v>
      </c>
      <c r="D62" s="56">
        <f t="shared" ref="D62" si="12">+C62/$B$119</f>
        <v>2.217447199265381</v>
      </c>
      <c r="E62" s="57">
        <f t="shared" ref="E62" si="13">+C62/$C$23*100</f>
        <v>239.99204929437488</v>
      </c>
    </row>
    <row r="63" spans="1:9" ht="15" customHeight="1">
      <c r="A63" s="93"/>
      <c r="B63" s="62" t="s">
        <v>11</v>
      </c>
      <c r="C63" s="83">
        <v>5198.75</v>
      </c>
      <c r="D63" s="56">
        <f t="shared" ref="D63:D98" si="14">+C63/$B$119</f>
        <v>2.8643250688705235</v>
      </c>
      <c r="E63" s="57">
        <f t="shared" ref="E63:E98" si="15">+C63/$C$23*100</f>
        <v>310.00298151460942</v>
      </c>
    </row>
    <row r="64" spans="1:9" ht="15" customHeight="1">
      <c r="A64" s="93"/>
      <c r="B64" s="62" t="s">
        <v>12</v>
      </c>
      <c r="C64" s="83">
        <v>3070</v>
      </c>
      <c r="D64" s="56">
        <f t="shared" si="14"/>
        <v>1.6914600550964187</v>
      </c>
      <c r="E64" s="57">
        <f t="shared" si="15"/>
        <v>183.0649970184854</v>
      </c>
    </row>
    <row r="65" spans="1:5" ht="15" customHeight="1">
      <c r="A65" s="93"/>
      <c r="B65" s="62" t="s">
        <v>13</v>
      </c>
      <c r="C65" s="83">
        <v>3841</v>
      </c>
      <c r="D65" s="56">
        <f t="shared" si="14"/>
        <v>2.1162534435261708</v>
      </c>
      <c r="E65" s="57">
        <f t="shared" si="15"/>
        <v>229.03995229576623</v>
      </c>
    </row>
    <row r="66" spans="1:5" ht="15" customHeight="1">
      <c r="A66" s="93"/>
      <c r="B66" s="62" t="s">
        <v>14</v>
      </c>
      <c r="C66" s="83">
        <v>2209</v>
      </c>
      <c r="D66" s="56">
        <f t="shared" si="14"/>
        <v>1.2170798898071626</v>
      </c>
      <c r="E66" s="57">
        <f t="shared" si="15"/>
        <v>131.72331544424566</v>
      </c>
    </row>
    <row r="67" spans="1:5" ht="15" customHeight="1">
      <c r="A67" s="93"/>
      <c r="B67" s="62" t="s">
        <v>15</v>
      </c>
      <c r="C67" s="83">
        <v>3788</v>
      </c>
      <c r="D67" s="56">
        <f t="shared" si="14"/>
        <v>2.0870523415977962</v>
      </c>
      <c r="E67" s="57">
        <f t="shared" si="15"/>
        <v>225.87954680977936</v>
      </c>
    </row>
    <row r="68" spans="1:5" ht="15" customHeight="1">
      <c r="A68" s="93"/>
      <c r="B68" s="62" t="s">
        <v>16</v>
      </c>
      <c r="C68" s="83">
        <v>4880</v>
      </c>
      <c r="D68" s="56">
        <f t="shared" si="14"/>
        <v>2.6887052341597797</v>
      </c>
      <c r="E68" s="57">
        <f t="shared" si="15"/>
        <v>290.99582587954683</v>
      </c>
    </row>
    <row r="69" spans="1:5" ht="15" customHeight="1">
      <c r="A69" s="93"/>
      <c r="B69" s="62" t="s">
        <v>17</v>
      </c>
      <c r="C69" s="83">
        <v>4281</v>
      </c>
      <c r="D69" s="56">
        <f t="shared" si="14"/>
        <v>2.358677685950413</v>
      </c>
      <c r="E69" s="57">
        <f t="shared" si="15"/>
        <v>255.27728085867619</v>
      </c>
    </row>
    <row r="70" spans="1:5" ht="15" customHeight="1">
      <c r="A70" s="93"/>
      <c r="B70" s="62" t="s">
        <v>18</v>
      </c>
      <c r="C70" s="83">
        <v>3959</v>
      </c>
      <c r="D70" s="56">
        <f t="shared" si="14"/>
        <v>2.1812672176308538</v>
      </c>
      <c r="E70" s="57">
        <f t="shared" si="15"/>
        <v>236.07632677400119</v>
      </c>
    </row>
    <row r="71" spans="1:5" ht="15" customHeight="1">
      <c r="A71" s="93"/>
      <c r="B71" s="62" t="s">
        <v>39</v>
      </c>
      <c r="C71" s="83">
        <v>4272</v>
      </c>
      <c r="D71" s="56">
        <f t="shared" si="14"/>
        <v>2.3537190082644628</v>
      </c>
      <c r="E71" s="57">
        <f t="shared" si="15"/>
        <v>254.74060822898031</v>
      </c>
    </row>
    <row r="72" spans="1:5" ht="15" customHeight="1">
      <c r="A72" s="93"/>
      <c r="B72" s="62" t="s">
        <v>71</v>
      </c>
      <c r="C72" s="83">
        <v>4349</v>
      </c>
      <c r="D72" s="56">
        <f t="shared" si="14"/>
        <v>2.3961432506887053</v>
      </c>
      <c r="E72" s="57">
        <f t="shared" si="15"/>
        <v>259.33214072748956</v>
      </c>
    </row>
    <row r="73" spans="1:5" ht="15" customHeight="1" thickBot="1">
      <c r="A73" s="93"/>
      <c r="B73" s="78" t="s">
        <v>72</v>
      </c>
      <c r="C73" s="82">
        <v>5823</v>
      </c>
      <c r="D73" s="22">
        <f t="shared" si="14"/>
        <v>3.2082644628099173</v>
      </c>
      <c r="E73" s="26">
        <f t="shared" si="15"/>
        <v>347.2271914132379</v>
      </c>
    </row>
    <row r="74" spans="1:5" ht="15" customHeight="1">
      <c r="A74" s="92">
        <v>2018</v>
      </c>
      <c r="B74" s="50" t="s">
        <v>73</v>
      </c>
      <c r="C74" s="85">
        <v>4480</v>
      </c>
      <c r="D74" s="23">
        <f t="shared" si="14"/>
        <v>2.4683195592286502</v>
      </c>
      <c r="E74" s="24">
        <f t="shared" si="15"/>
        <v>267.14370900417413</v>
      </c>
    </row>
    <row r="75" spans="1:5" ht="15" customHeight="1">
      <c r="A75" s="93"/>
      <c r="B75" s="62" t="s">
        <v>11</v>
      </c>
      <c r="C75" s="83">
        <v>5456</v>
      </c>
      <c r="D75" s="56">
        <f t="shared" si="14"/>
        <v>3.0060606060606059</v>
      </c>
      <c r="E75" s="57">
        <f t="shared" si="15"/>
        <v>325.34287418008347</v>
      </c>
    </row>
    <row r="76" spans="1:5" ht="15" customHeight="1">
      <c r="A76" s="93"/>
      <c r="B76" s="62" t="s">
        <v>12</v>
      </c>
      <c r="C76" s="83">
        <v>4434</v>
      </c>
      <c r="D76" s="56">
        <f t="shared" si="14"/>
        <v>2.4429752066115702</v>
      </c>
      <c r="E76" s="57">
        <f t="shared" si="15"/>
        <v>264.40071556350631</v>
      </c>
    </row>
    <row r="77" spans="1:5" ht="15" customHeight="1">
      <c r="A77" s="93"/>
      <c r="B77" s="62" t="s">
        <v>13</v>
      </c>
      <c r="C77" s="83">
        <v>4503</v>
      </c>
      <c r="D77" s="56">
        <f t="shared" si="14"/>
        <v>2.4809917355371902</v>
      </c>
      <c r="E77" s="57">
        <f t="shared" si="15"/>
        <v>268.51520572450806</v>
      </c>
    </row>
    <row r="78" spans="1:5" ht="15" customHeight="1">
      <c r="A78" s="93"/>
      <c r="B78" s="62" t="s">
        <v>14</v>
      </c>
      <c r="C78" s="83">
        <v>4109</v>
      </c>
      <c r="D78" s="56">
        <f t="shared" si="14"/>
        <v>2.2639118457300276</v>
      </c>
      <c r="E78" s="57">
        <f t="shared" si="15"/>
        <v>245.02087060226594</v>
      </c>
    </row>
    <row r="79" spans="1:5" ht="15" customHeight="1">
      <c r="A79" s="93"/>
      <c r="B79" s="62" t="s">
        <v>15</v>
      </c>
      <c r="C79" s="83">
        <v>3672</v>
      </c>
      <c r="D79" s="56">
        <f t="shared" si="14"/>
        <v>2.0231404958677688</v>
      </c>
      <c r="E79" s="57">
        <f t="shared" si="15"/>
        <v>218.96243291592131</v>
      </c>
    </row>
    <row r="80" spans="1:5" ht="15" customHeight="1">
      <c r="A80" s="93"/>
      <c r="B80" s="62" t="s">
        <v>16</v>
      </c>
      <c r="C80" s="83">
        <v>5393</v>
      </c>
      <c r="D80" s="56">
        <f t="shared" si="14"/>
        <v>2.9713498622589531</v>
      </c>
      <c r="E80" s="57">
        <f t="shared" si="15"/>
        <v>321.58616577221227</v>
      </c>
    </row>
    <row r="81" spans="1:5" ht="15" customHeight="1">
      <c r="A81" s="93"/>
      <c r="B81" s="62" t="s">
        <v>17</v>
      </c>
      <c r="C81" s="83">
        <v>3811</v>
      </c>
      <c r="D81" s="56">
        <f t="shared" si="14"/>
        <v>2.0997245179063362</v>
      </c>
      <c r="E81" s="57">
        <f t="shared" si="15"/>
        <v>227.25104353011329</v>
      </c>
    </row>
    <row r="82" spans="1:5" ht="15" customHeight="1">
      <c r="A82" s="93"/>
      <c r="B82" s="62" t="s">
        <v>18</v>
      </c>
      <c r="C82" s="83">
        <v>3968</v>
      </c>
      <c r="D82" s="56">
        <f t="shared" si="14"/>
        <v>2.1862258953168046</v>
      </c>
      <c r="E82" s="57">
        <f t="shared" si="15"/>
        <v>236.61299940369707</v>
      </c>
    </row>
    <row r="83" spans="1:5" ht="15" customHeight="1">
      <c r="A83" s="93"/>
      <c r="B83" s="62" t="s">
        <v>39</v>
      </c>
      <c r="C83" s="83">
        <v>4015</v>
      </c>
      <c r="D83" s="56">
        <f t="shared" si="14"/>
        <v>2.2121212121212119</v>
      </c>
      <c r="E83" s="57">
        <f t="shared" si="15"/>
        <v>239.41562313655336</v>
      </c>
    </row>
    <row r="84" spans="1:5" ht="15" customHeight="1">
      <c r="A84" s="93"/>
      <c r="B84" s="62" t="s">
        <v>71</v>
      </c>
      <c r="C84" s="83">
        <v>8889</v>
      </c>
      <c r="D84" s="56">
        <f t="shared" si="14"/>
        <v>4.8975206611570252</v>
      </c>
      <c r="E84" s="57">
        <f t="shared" si="15"/>
        <v>530.05366726296961</v>
      </c>
    </row>
    <row r="85" spans="1:5" ht="15" customHeight="1" thickBot="1">
      <c r="A85" s="93"/>
      <c r="B85" s="78" t="s">
        <v>72</v>
      </c>
      <c r="C85" s="75">
        <v>6496</v>
      </c>
      <c r="D85" s="76">
        <f t="shared" si="14"/>
        <v>3.5790633608815425</v>
      </c>
      <c r="E85" s="77">
        <f t="shared" si="15"/>
        <v>387.35837805605246</v>
      </c>
    </row>
    <row r="86" spans="1:5" ht="15" customHeight="1">
      <c r="A86" s="92">
        <v>2019</v>
      </c>
      <c r="B86" s="50" t="s">
        <v>73</v>
      </c>
      <c r="C86" s="85">
        <v>4437</v>
      </c>
      <c r="D86" s="23">
        <f t="shared" si="14"/>
        <v>2.4446280991735536</v>
      </c>
      <c r="E86" s="24">
        <f t="shared" si="15"/>
        <v>264.57960644007159</v>
      </c>
    </row>
    <row r="87" spans="1:5" ht="15" customHeight="1">
      <c r="A87" s="93"/>
      <c r="B87" s="62" t="s">
        <v>11</v>
      </c>
      <c r="C87" s="83">
        <v>10618</v>
      </c>
      <c r="D87" s="56">
        <f t="shared" si="14"/>
        <v>5.850137741046832</v>
      </c>
      <c r="E87" s="57">
        <f t="shared" si="15"/>
        <v>633.15444245676804</v>
      </c>
    </row>
    <row r="88" spans="1:5" ht="15" customHeight="1">
      <c r="A88" s="93"/>
      <c r="B88" s="62" t="s">
        <v>12</v>
      </c>
      <c r="C88" s="83">
        <v>4086</v>
      </c>
      <c r="D88" s="56">
        <f t="shared" si="14"/>
        <v>2.2512396694214876</v>
      </c>
      <c r="E88" s="57">
        <f t="shared" si="15"/>
        <v>243.64937388193204</v>
      </c>
    </row>
    <row r="89" spans="1:5" ht="15" customHeight="1">
      <c r="A89" s="93"/>
      <c r="B89" s="62" t="s">
        <v>13</v>
      </c>
      <c r="C89" s="83">
        <v>5791</v>
      </c>
      <c r="D89" s="56">
        <f t="shared" si="14"/>
        <v>3.190633608815427</v>
      </c>
      <c r="E89" s="57">
        <f t="shared" si="15"/>
        <v>345.31902206320814</v>
      </c>
    </row>
    <row r="90" spans="1:5" ht="15" customHeight="1">
      <c r="A90" s="93"/>
      <c r="B90" s="62" t="s">
        <v>14</v>
      </c>
      <c r="C90" s="83">
        <v>5782</v>
      </c>
      <c r="D90" s="56">
        <f t="shared" si="14"/>
        <v>3.1856749311294768</v>
      </c>
      <c r="E90" s="57">
        <f t="shared" si="15"/>
        <v>344.78234943351225</v>
      </c>
    </row>
    <row r="91" spans="1:5" ht="15" customHeight="1">
      <c r="A91" s="93"/>
      <c r="B91" s="62" t="s">
        <v>15</v>
      </c>
      <c r="C91" s="83">
        <v>5156</v>
      </c>
      <c r="D91" s="56">
        <f t="shared" si="14"/>
        <v>2.8407713498622589</v>
      </c>
      <c r="E91" s="57">
        <f t="shared" si="15"/>
        <v>307.45378652355396</v>
      </c>
    </row>
    <row r="92" spans="1:5" ht="15" customHeight="1">
      <c r="A92" s="93"/>
      <c r="B92" s="62" t="s">
        <v>16</v>
      </c>
      <c r="C92" s="83">
        <v>13112</v>
      </c>
      <c r="D92" s="56">
        <f t="shared" si="14"/>
        <v>7.2242424242424246</v>
      </c>
      <c r="E92" s="57">
        <f t="shared" si="15"/>
        <v>781.87239117471677</v>
      </c>
    </row>
    <row r="93" spans="1:5" ht="15" customHeight="1">
      <c r="A93" s="93"/>
      <c r="B93" s="62" t="s">
        <v>17</v>
      </c>
      <c r="C93" s="83">
        <v>6295</v>
      </c>
      <c r="D93" s="56">
        <f t="shared" si="14"/>
        <v>3.4683195592286502</v>
      </c>
      <c r="E93" s="57">
        <f t="shared" si="15"/>
        <v>375.37268932617769</v>
      </c>
    </row>
    <row r="94" spans="1:5" ht="15" customHeight="1">
      <c r="A94" s="93"/>
      <c r="B94" s="62" t="s">
        <v>18</v>
      </c>
      <c r="C94" s="83">
        <v>6392</v>
      </c>
      <c r="D94" s="56">
        <f t="shared" si="14"/>
        <v>3.5217630853994488</v>
      </c>
      <c r="E94" s="57">
        <f t="shared" si="15"/>
        <v>381.15682766845555</v>
      </c>
    </row>
    <row r="95" spans="1:5" ht="15" customHeight="1">
      <c r="A95" s="93"/>
      <c r="B95" s="62" t="s">
        <v>39</v>
      </c>
      <c r="C95" s="83">
        <v>6392</v>
      </c>
      <c r="D95" s="56">
        <f t="shared" si="14"/>
        <v>3.5217630853994488</v>
      </c>
      <c r="E95" s="57">
        <f t="shared" si="15"/>
        <v>381.15682766845555</v>
      </c>
    </row>
    <row r="96" spans="1:5" ht="15" customHeight="1">
      <c r="A96" s="93"/>
      <c r="B96" s="62" t="s">
        <v>71</v>
      </c>
      <c r="C96" s="83">
        <v>10126</v>
      </c>
      <c r="D96" s="56">
        <f t="shared" si="14"/>
        <v>5.579063360881543</v>
      </c>
      <c r="E96" s="57">
        <f t="shared" si="15"/>
        <v>603.81633870005965</v>
      </c>
    </row>
    <row r="97" spans="1:5" ht="15" customHeight="1" thickBot="1">
      <c r="A97" s="94"/>
      <c r="B97" s="78" t="s">
        <v>72</v>
      </c>
      <c r="C97" s="75">
        <v>18831</v>
      </c>
      <c r="D97" s="76">
        <f t="shared" si="14"/>
        <v>10.375206611570247</v>
      </c>
      <c r="E97" s="77">
        <f t="shared" si="15"/>
        <v>1122.8980322003576</v>
      </c>
    </row>
    <row r="98" spans="1:5" ht="15" customHeight="1">
      <c r="A98" s="92">
        <v>2020</v>
      </c>
      <c r="B98" s="50" t="s">
        <v>73</v>
      </c>
      <c r="C98" s="85">
        <v>8686</v>
      </c>
      <c r="D98" s="23">
        <f t="shared" si="14"/>
        <v>4.7856749311294768</v>
      </c>
      <c r="E98" s="24">
        <f t="shared" si="15"/>
        <v>517.94871794871801</v>
      </c>
    </row>
    <row r="99" spans="1:5" ht="15" customHeight="1">
      <c r="A99" s="93"/>
      <c r="B99" s="62" t="s">
        <v>11</v>
      </c>
      <c r="C99" s="13" t="s">
        <v>75</v>
      </c>
      <c r="D99" s="56" t="s">
        <v>75</v>
      </c>
      <c r="E99" s="57" t="s">
        <v>75</v>
      </c>
    </row>
    <row r="100" spans="1:5" ht="15" customHeight="1">
      <c r="A100" s="93"/>
      <c r="B100" s="62" t="s">
        <v>12</v>
      </c>
      <c r="C100" s="83" t="s">
        <v>75</v>
      </c>
      <c r="D100" s="56" t="s">
        <v>75</v>
      </c>
      <c r="E100" s="57" t="s">
        <v>75</v>
      </c>
    </row>
    <row r="101" spans="1:5" ht="15" customHeight="1">
      <c r="A101" s="93"/>
      <c r="B101" s="62" t="s">
        <v>13</v>
      </c>
      <c r="C101" s="83" t="s">
        <v>75</v>
      </c>
      <c r="D101" s="56" t="s">
        <v>75</v>
      </c>
      <c r="E101" s="57" t="s">
        <v>75</v>
      </c>
    </row>
    <row r="102" spans="1:5" ht="15" customHeight="1">
      <c r="A102" s="93"/>
      <c r="B102" s="62" t="s">
        <v>14</v>
      </c>
      <c r="C102" s="83" t="s">
        <v>75</v>
      </c>
      <c r="D102" s="56" t="s">
        <v>75</v>
      </c>
      <c r="E102" s="57" t="s">
        <v>75</v>
      </c>
    </row>
    <row r="103" spans="1:5" ht="15" customHeight="1">
      <c r="A103" s="93"/>
      <c r="B103" s="62" t="s">
        <v>15</v>
      </c>
      <c r="C103" s="83" t="s">
        <v>75</v>
      </c>
      <c r="D103" s="56" t="s">
        <v>75</v>
      </c>
      <c r="E103" s="57" t="s">
        <v>75</v>
      </c>
    </row>
    <row r="104" spans="1:5" ht="15" customHeight="1">
      <c r="A104" s="93"/>
      <c r="B104" s="62" t="s">
        <v>16</v>
      </c>
      <c r="C104" s="83" t="s">
        <v>75</v>
      </c>
      <c r="D104" s="56" t="s">
        <v>75</v>
      </c>
      <c r="E104" s="57" t="s">
        <v>75</v>
      </c>
    </row>
    <row r="105" spans="1:5" ht="15" customHeight="1">
      <c r="A105" s="93"/>
      <c r="B105" s="62" t="s">
        <v>17</v>
      </c>
      <c r="C105" s="83" t="s">
        <v>75</v>
      </c>
      <c r="D105" s="56" t="s">
        <v>75</v>
      </c>
      <c r="E105" s="57" t="s">
        <v>75</v>
      </c>
    </row>
    <row r="106" spans="1:5" ht="15" customHeight="1">
      <c r="A106" s="93"/>
      <c r="B106" s="62" t="s">
        <v>18</v>
      </c>
      <c r="C106" s="83" t="s">
        <v>75</v>
      </c>
      <c r="D106" s="56" t="s">
        <v>75</v>
      </c>
      <c r="E106" s="57" t="s">
        <v>75</v>
      </c>
    </row>
    <row r="107" spans="1:5" ht="15" customHeight="1">
      <c r="A107" s="93"/>
      <c r="B107" s="62" t="s">
        <v>39</v>
      </c>
      <c r="C107" s="83" t="s">
        <v>75</v>
      </c>
      <c r="D107" s="56" t="s">
        <v>75</v>
      </c>
      <c r="E107" s="57" t="s">
        <v>75</v>
      </c>
    </row>
    <row r="108" spans="1:5" ht="15" customHeight="1">
      <c r="A108" s="93"/>
      <c r="B108" s="62" t="s">
        <v>71</v>
      </c>
      <c r="C108" s="83" t="s">
        <v>75</v>
      </c>
      <c r="D108" s="56" t="s">
        <v>75</v>
      </c>
      <c r="E108" s="57" t="s">
        <v>75</v>
      </c>
    </row>
    <row r="109" spans="1:5" ht="15" customHeight="1" thickBot="1">
      <c r="A109" s="93"/>
      <c r="B109" s="78" t="s">
        <v>72</v>
      </c>
      <c r="C109" s="75" t="s">
        <v>75</v>
      </c>
      <c r="D109" s="76" t="s">
        <v>75</v>
      </c>
      <c r="E109" s="77" t="s">
        <v>75</v>
      </c>
    </row>
    <row r="110" spans="1:5" ht="15" customHeight="1">
      <c r="A110" s="92">
        <v>2021</v>
      </c>
      <c r="B110" s="50" t="s">
        <v>73</v>
      </c>
      <c r="C110" s="85" t="s">
        <v>75</v>
      </c>
      <c r="D110" s="23" t="s">
        <v>75</v>
      </c>
      <c r="E110" s="24" t="s">
        <v>75</v>
      </c>
    </row>
    <row r="111" spans="1:5" ht="15" customHeight="1">
      <c r="A111" s="93"/>
      <c r="B111" s="62" t="s">
        <v>11</v>
      </c>
      <c r="C111" s="83" t="s">
        <v>75</v>
      </c>
      <c r="D111" s="56" t="s">
        <v>75</v>
      </c>
      <c r="E111" s="57" t="s">
        <v>75</v>
      </c>
    </row>
    <row r="112" spans="1:5" ht="15" customHeight="1">
      <c r="A112" s="93"/>
      <c r="B112" s="62" t="s">
        <v>12</v>
      </c>
      <c r="C112" s="83" t="s">
        <v>75</v>
      </c>
      <c r="D112" s="56" t="s">
        <v>75</v>
      </c>
      <c r="E112" s="57" t="s">
        <v>75</v>
      </c>
    </row>
    <row r="113" spans="1:9" ht="15" customHeight="1">
      <c r="A113" s="93"/>
      <c r="B113" s="62" t="s">
        <v>13</v>
      </c>
      <c r="C113" s="83" t="s">
        <v>75</v>
      </c>
      <c r="D113" s="56" t="s">
        <v>75</v>
      </c>
      <c r="E113" s="57" t="s">
        <v>75</v>
      </c>
    </row>
    <row r="114" spans="1:9" ht="15" customHeight="1">
      <c r="A114" s="93"/>
      <c r="B114" s="62" t="s">
        <v>14</v>
      </c>
      <c r="C114" s="83" t="s">
        <v>75</v>
      </c>
      <c r="D114" s="56" t="s">
        <v>75</v>
      </c>
      <c r="E114" s="57" t="s">
        <v>75</v>
      </c>
    </row>
    <row r="115" spans="1:9" ht="15" customHeight="1">
      <c r="A115" s="93"/>
      <c r="B115" s="62" t="s">
        <v>15</v>
      </c>
      <c r="C115" s="83" t="s">
        <v>75</v>
      </c>
      <c r="D115" s="56" t="s">
        <v>75</v>
      </c>
      <c r="E115" s="57" t="s">
        <v>75</v>
      </c>
    </row>
    <row r="116" spans="1:9" ht="15" customHeight="1">
      <c r="A116" s="93"/>
      <c r="B116" s="62" t="s">
        <v>16</v>
      </c>
      <c r="C116" s="83" t="s">
        <v>75</v>
      </c>
      <c r="D116" s="56" t="s">
        <v>75</v>
      </c>
      <c r="E116" s="57" t="s">
        <v>75</v>
      </c>
    </row>
    <row r="117" spans="1:9" ht="15" customHeight="1">
      <c r="A117" s="93"/>
      <c r="B117" s="62" t="s">
        <v>17</v>
      </c>
      <c r="C117" s="83" t="s">
        <v>75</v>
      </c>
      <c r="D117" s="56" t="s">
        <v>75</v>
      </c>
      <c r="E117" s="57" t="s">
        <v>75</v>
      </c>
    </row>
    <row r="118" spans="1:9" ht="15" customHeight="1" thickBot="1">
      <c r="A118" s="94"/>
      <c r="B118" s="78" t="s">
        <v>18</v>
      </c>
      <c r="C118" s="75">
        <v>14340</v>
      </c>
      <c r="D118" s="76">
        <f t="shared" ref="D118" si="16">+C118/$B$119</f>
        <v>7.9008264462809921</v>
      </c>
      <c r="E118" s="77">
        <f t="shared" ref="E118" si="17">+C118/$C$23*100</f>
        <v>855.09838998211092</v>
      </c>
    </row>
    <row r="119" spans="1:9" ht="15" customHeight="1">
      <c r="A119" s="70" t="s">
        <v>76</v>
      </c>
      <c r="B119" s="15">
        <v>1815</v>
      </c>
    </row>
    <row r="120" spans="1:9" ht="15" customHeight="1">
      <c r="A120" s="3"/>
      <c r="B120" s="18"/>
      <c r="I120" s="49"/>
    </row>
    <row r="121" spans="1:9" ht="15" customHeight="1">
      <c r="A121" s="8" t="s">
        <v>25</v>
      </c>
      <c r="I121" s="49"/>
    </row>
    <row r="122" spans="1:9" ht="15" customHeight="1">
      <c r="A122" s="6" t="s">
        <v>20</v>
      </c>
    </row>
    <row r="123" spans="1:9" ht="15" customHeight="1">
      <c r="A123" s="6" t="s">
        <v>21</v>
      </c>
    </row>
    <row r="124" spans="1:9" ht="15" customHeight="1">
      <c r="G124" s="49"/>
    </row>
    <row r="125" spans="1:9" ht="15" customHeight="1">
      <c r="A125" s="7" t="s">
        <v>22</v>
      </c>
      <c r="C125" s="49"/>
    </row>
    <row r="126" spans="1:9" ht="15" customHeight="1">
      <c r="C126" s="54"/>
      <c r="D126" s="49"/>
      <c r="E126" s="49"/>
    </row>
    <row r="127" spans="1:9" ht="14.4">
      <c r="A127" s="119" t="s">
        <v>79</v>
      </c>
    </row>
    <row r="128" spans="1:9">
      <c r="A128" s="120" t="s">
        <v>80</v>
      </c>
    </row>
  </sheetData>
  <mergeCells count="13">
    <mergeCell ref="C12:E12"/>
    <mergeCell ref="C13:E13"/>
    <mergeCell ref="A15:A25"/>
    <mergeCell ref="A26:A37"/>
    <mergeCell ref="A50:A61"/>
    <mergeCell ref="A38:A49"/>
    <mergeCell ref="A12:A14"/>
    <mergeCell ref="B12:B14"/>
    <mergeCell ref="A86:A97"/>
    <mergeCell ref="A98:A109"/>
    <mergeCell ref="A74:A85"/>
    <mergeCell ref="A62:A73"/>
    <mergeCell ref="A110:A118"/>
  </mergeCells>
  <hyperlinks>
    <hyperlink ref="A125" location="Índice!A1" display="Volver al Índice" xr:uid="{00000000-0004-0000-0300-000000000000}"/>
    <hyperlink ref="A128" r:id="rId1" xr:uid="{A6DBD9CF-3767-456C-8A2A-60733C06BB2B}"/>
  </hyperlinks>
  <pageMargins left="0.7" right="0.7" top="0.75" bottom="0.75" header="0.3" footer="0.3"/>
  <pageSetup paperSize="9" orientation="portrait"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A1:H128"/>
  <sheetViews>
    <sheetView showGridLines="0" zoomScale="80" zoomScaleNormal="80" workbookViewId="0"/>
  </sheetViews>
  <sheetFormatPr baseColWidth="10" defaultColWidth="22.6640625" defaultRowHeight="13.2"/>
  <cols>
    <col min="1" max="1" width="27.6640625" customWidth="1"/>
    <col min="3" max="5" width="30.6640625" customWidth="1"/>
  </cols>
  <sheetData>
    <row r="1" spans="1:5" ht="14.4">
      <c r="A1" s="2" t="s">
        <v>0</v>
      </c>
      <c r="B1" s="3"/>
      <c r="C1" s="3"/>
    </row>
    <row r="2" spans="1:5" ht="14.4">
      <c r="A2" s="2" t="s">
        <v>1</v>
      </c>
      <c r="B2" s="3"/>
      <c r="C2" s="3"/>
    </row>
    <row r="3" spans="1:5" ht="14.4">
      <c r="A3" s="2" t="s">
        <v>2</v>
      </c>
      <c r="B3" s="3"/>
      <c r="C3" s="3"/>
    </row>
    <row r="4" spans="1:5" ht="14.4">
      <c r="A4" s="2" t="s">
        <v>3</v>
      </c>
      <c r="B4" s="3" t="s">
        <v>19</v>
      </c>
      <c r="C4" s="3"/>
    </row>
    <row r="5" spans="1:5" ht="14.4">
      <c r="A5" s="2" t="s">
        <v>4</v>
      </c>
      <c r="B5" s="3" t="s">
        <v>29</v>
      </c>
      <c r="C5" s="3"/>
    </row>
    <row r="6" spans="1:5" ht="14.4">
      <c r="A6" s="2" t="s">
        <v>5</v>
      </c>
      <c r="B6" s="3" t="s">
        <v>43</v>
      </c>
      <c r="C6" s="3"/>
    </row>
    <row r="7" spans="1:5" ht="14.4">
      <c r="A7" s="2" t="s">
        <v>6</v>
      </c>
      <c r="B7" s="3" t="s">
        <v>23</v>
      </c>
      <c r="C7" s="3"/>
    </row>
    <row r="8" spans="1:5" ht="14.4">
      <c r="A8" s="2" t="s">
        <v>7</v>
      </c>
      <c r="B8" s="4" t="str">
        <f>+'BA-BAHIA BLANCA'!B8</f>
        <v>septiembre 2021</v>
      </c>
      <c r="C8" s="3"/>
    </row>
    <row r="9" spans="1:5" ht="14.4">
      <c r="A9" s="2" t="s">
        <v>8</v>
      </c>
      <c r="B9" s="5" t="str">
        <f>+'BA-BAHIA BLANCA'!B9</f>
        <v>septiembre 2021</v>
      </c>
      <c r="C9" s="3"/>
    </row>
    <row r="10" spans="1:5" ht="14.4">
      <c r="A10" s="3"/>
      <c r="B10" s="3"/>
      <c r="C10" s="3"/>
    </row>
    <row r="11" spans="1:5" ht="15" thickBot="1">
      <c r="A11" s="3"/>
      <c r="B11" s="3"/>
      <c r="C11" s="3"/>
    </row>
    <row r="12" spans="1:5" ht="15" thickBot="1">
      <c r="A12" s="104" t="s">
        <v>9</v>
      </c>
      <c r="B12" s="107" t="s">
        <v>10</v>
      </c>
      <c r="C12" s="98" t="s">
        <v>70</v>
      </c>
      <c r="D12" s="99"/>
      <c r="E12" s="100"/>
    </row>
    <row r="13" spans="1:5" ht="14.4">
      <c r="A13" s="105"/>
      <c r="B13" s="108"/>
      <c r="C13" s="110" t="s">
        <v>24</v>
      </c>
      <c r="D13" s="111"/>
      <c r="E13" s="112"/>
    </row>
    <row r="14" spans="1:5" ht="15" thickBot="1">
      <c r="A14" s="106"/>
      <c r="B14" s="109"/>
      <c r="C14" s="19" t="s">
        <v>53</v>
      </c>
      <c r="D14" s="27" t="s">
        <v>54</v>
      </c>
      <c r="E14" s="9" t="s">
        <v>68</v>
      </c>
    </row>
    <row r="15" spans="1:5" ht="14.4">
      <c r="A15" s="101">
        <v>2013</v>
      </c>
      <c r="B15" s="31" t="s">
        <v>11</v>
      </c>
      <c r="C15" s="38">
        <v>917</v>
      </c>
      <c r="D15" s="23">
        <f t="shared" ref="D15:D52" si="0">+C15/$B$119</f>
        <v>1.2493188010899183</v>
      </c>
      <c r="E15" s="24">
        <f>+C15/$C$23*100</f>
        <v>88.770571151984512</v>
      </c>
    </row>
    <row r="16" spans="1:5" ht="14.4">
      <c r="A16" s="102"/>
      <c r="B16" s="32" t="s">
        <v>12</v>
      </c>
      <c r="C16" s="39">
        <v>917</v>
      </c>
      <c r="D16" s="21">
        <f t="shared" si="0"/>
        <v>1.2493188010899183</v>
      </c>
      <c r="E16" s="25">
        <f t="shared" ref="E16:E30" si="1">+C16/$C$23*100</f>
        <v>88.770571151984512</v>
      </c>
    </row>
    <row r="17" spans="1:8" ht="14.4">
      <c r="A17" s="102"/>
      <c r="B17" s="32" t="s">
        <v>13</v>
      </c>
      <c r="C17" s="39">
        <v>713</v>
      </c>
      <c r="D17" s="21">
        <f t="shared" si="0"/>
        <v>0.97138964577656672</v>
      </c>
      <c r="E17" s="25">
        <f t="shared" si="1"/>
        <v>69.02226524685382</v>
      </c>
    </row>
    <row r="18" spans="1:8" ht="14.4">
      <c r="A18" s="102"/>
      <c r="B18" s="32" t="s">
        <v>14</v>
      </c>
      <c r="C18" s="39">
        <v>1046</v>
      </c>
      <c r="D18" s="21">
        <f t="shared" si="0"/>
        <v>1.4250681198910082</v>
      </c>
      <c r="E18" s="25">
        <f t="shared" si="1"/>
        <v>101.25847047434658</v>
      </c>
    </row>
    <row r="19" spans="1:8" ht="14.4">
      <c r="A19" s="102"/>
      <c r="B19" s="32" t="s">
        <v>15</v>
      </c>
      <c r="C19" s="39">
        <v>1040</v>
      </c>
      <c r="D19" s="21">
        <f t="shared" si="0"/>
        <v>1.4168937329700273</v>
      </c>
      <c r="E19" s="25">
        <f t="shared" si="1"/>
        <v>100.67763794772506</v>
      </c>
      <c r="G19" s="48"/>
    </row>
    <row r="20" spans="1:8" ht="14.4">
      <c r="A20" s="102"/>
      <c r="B20" s="32" t="s">
        <v>16</v>
      </c>
      <c r="C20" s="39">
        <v>1040</v>
      </c>
      <c r="D20" s="21">
        <f t="shared" si="0"/>
        <v>1.4168937329700273</v>
      </c>
      <c r="E20" s="25">
        <f t="shared" si="1"/>
        <v>100.67763794772506</v>
      </c>
      <c r="G20" s="48"/>
    </row>
    <row r="21" spans="1:8" ht="14.4">
      <c r="A21" s="102"/>
      <c r="B21" s="32" t="s">
        <v>17</v>
      </c>
      <c r="C21" s="39">
        <v>1040</v>
      </c>
      <c r="D21" s="21">
        <f t="shared" si="0"/>
        <v>1.4168937329700273</v>
      </c>
      <c r="E21" s="25">
        <f t="shared" si="1"/>
        <v>100.67763794772506</v>
      </c>
      <c r="G21" s="47"/>
    </row>
    <row r="22" spans="1:8" ht="14.4">
      <c r="A22" s="102"/>
      <c r="B22" s="32" t="s">
        <v>18</v>
      </c>
      <c r="C22" s="39">
        <v>1033</v>
      </c>
      <c r="D22" s="21">
        <f t="shared" si="0"/>
        <v>1.4073569482288828</v>
      </c>
      <c r="E22" s="25">
        <f t="shared" si="1"/>
        <v>100</v>
      </c>
    </row>
    <row r="23" spans="1:8" ht="14.4">
      <c r="A23" s="102"/>
      <c r="B23" s="32" t="s">
        <v>39</v>
      </c>
      <c r="C23" s="39">
        <v>1033</v>
      </c>
      <c r="D23" s="21">
        <f t="shared" si="0"/>
        <v>1.4073569482288828</v>
      </c>
      <c r="E23" s="25">
        <f t="shared" si="1"/>
        <v>100</v>
      </c>
    </row>
    <row r="24" spans="1:8" ht="14.4">
      <c r="A24" s="102"/>
      <c r="B24" s="32" t="s">
        <v>71</v>
      </c>
      <c r="C24" s="39">
        <v>1033</v>
      </c>
      <c r="D24" s="21">
        <f t="shared" si="0"/>
        <v>1.4073569482288828</v>
      </c>
      <c r="E24" s="25">
        <f t="shared" si="1"/>
        <v>100</v>
      </c>
    </row>
    <row r="25" spans="1:8" ht="15" thickBot="1">
      <c r="A25" s="103"/>
      <c r="B25" s="33" t="s">
        <v>72</v>
      </c>
      <c r="C25" s="40">
        <v>1033</v>
      </c>
      <c r="D25" s="22">
        <f t="shared" si="0"/>
        <v>1.4073569482288828</v>
      </c>
      <c r="E25" s="26">
        <f t="shared" si="1"/>
        <v>100</v>
      </c>
      <c r="H25" s="47"/>
    </row>
    <row r="26" spans="1:8" ht="14.4">
      <c r="A26" s="101">
        <v>2014</v>
      </c>
      <c r="B26" s="50" t="s">
        <v>73</v>
      </c>
      <c r="C26" s="20">
        <v>1070</v>
      </c>
      <c r="D26" s="23">
        <f t="shared" si="0"/>
        <v>1.457765667574932</v>
      </c>
      <c r="E26" s="24">
        <f t="shared" si="1"/>
        <v>103.58180058083252</v>
      </c>
    </row>
    <row r="27" spans="1:8" ht="14.4">
      <c r="A27" s="102"/>
      <c r="B27" s="51" t="s">
        <v>11</v>
      </c>
      <c r="C27" s="35">
        <v>1241</v>
      </c>
      <c r="D27" s="21">
        <f t="shared" si="0"/>
        <v>1.6907356948228882</v>
      </c>
      <c r="E27" s="25">
        <f t="shared" si="1"/>
        <v>120.13552758954502</v>
      </c>
    </row>
    <row r="28" spans="1:8" ht="14.4">
      <c r="A28" s="102"/>
      <c r="B28" s="51" t="s">
        <v>12</v>
      </c>
      <c r="C28" s="35">
        <v>1127.8</v>
      </c>
      <c r="D28" s="21">
        <f t="shared" si="0"/>
        <v>1.5365122615803815</v>
      </c>
      <c r="E28" s="25">
        <f t="shared" si="1"/>
        <v>109.17715392061955</v>
      </c>
    </row>
    <row r="29" spans="1:8" ht="14.4">
      <c r="A29" s="102"/>
      <c r="B29" s="52" t="s">
        <v>13</v>
      </c>
      <c r="C29" s="43">
        <f>+(1089+1109+1231+1320+1332)/5</f>
        <v>1216.2</v>
      </c>
      <c r="D29" s="41">
        <f t="shared" si="0"/>
        <v>1.6569482288828339</v>
      </c>
      <c r="E29" s="42">
        <f>+C29/$C$23*100</f>
        <v>117.73475314617619</v>
      </c>
    </row>
    <row r="30" spans="1:8" ht="14.4">
      <c r="A30" s="102"/>
      <c r="B30" s="52" t="s">
        <v>14</v>
      </c>
      <c r="C30" s="43">
        <v>1263</v>
      </c>
      <c r="D30" s="41">
        <f t="shared" si="0"/>
        <v>1.7207084468664851</v>
      </c>
      <c r="E30" s="42">
        <f t="shared" si="1"/>
        <v>122.26524685382381</v>
      </c>
    </row>
    <row r="31" spans="1:8" ht="14.25" customHeight="1">
      <c r="A31" s="102"/>
      <c r="B31" s="52" t="s">
        <v>15</v>
      </c>
      <c r="C31" s="43">
        <v>1190.75</v>
      </c>
      <c r="D31" s="41">
        <f t="shared" si="0"/>
        <v>1.6222752043596731</v>
      </c>
      <c r="E31" s="42">
        <f t="shared" ref="E31:E42" si="2">+C31/$C$23*100</f>
        <v>115.27105517909003</v>
      </c>
      <c r="G31" s="54"/>
    </row>
    <row r="32" spans="1:8" ht="15" customHeight="1">
      <c r="A32" s="102"/>
      <c r="B32" s="52" t="s">
        <v>16</v>
      </c>
      <c r="C32" s="43">
        <v>1151</v>
      </c>
      <c r="D32" s="41">
        <f t="shared" si="0"/>
        <v>1.5681198910081744</v>
      </c>
      <c r="E32" s="42">
        <f t="shared" si="2"/>
        <v>111.42303969022265</v>
      </c>
      <c r="G32" s="54"/>
    </row>
    <row r="33" spans="1:8" ht="14.25" customHeight="1">
      <c r="A33" s="102"/>
      <c r="B33" s="52" t="s">
        <v>17</v>
      </c>
      <c r="C33" s="43">
        <v>1206</v>
      </c>
      <c r="D33" s="41">
        <f t="shared" si="0"/>
        <v>1.6430517711171662</v>
      </c>
      <c r="E33" s="42">
        <f t="shared" si="2"/>
        <v>116.74733785091964</v>
      </c>
      <c r="G33" s="54"/>
    </row>
    <row r="34" spans="1:8" ht="14.25" customHeight="1">
      <c r="A34" s="102"/>
      <c r="B34" s="52" t="s">
        <v>18</v>
      </c>
      <c r="C34" s="43">
        <v>1208</v>
      </c>
      <c r="D34" s="41">
        <f t="shared" si="0"/>
        <v>1.6457765667574933</v>
      </c>
      <c r="E34" s="42">
        <f t="shared" si="2"/>
        <v>116.94094869312681</v>
      </c>
      <c r="G34" s="49"/>
    </row>
    <row r="35" spans="1:8" ht="14.25" customHeight="1">
      <c r="A35" s="102"/>
      <c r="B35" s="52" t="s">
        <v>39</v>
      </c>
      <c r="C35" s="43">
        <v>1093</v>
      </c>
      <c r="D35" s="41">
        <f t="shared" si="0"/>
        <v>1.4891008174386922</v>
      </c>
      <c r="E35" s="42">
        <f t="shared" si="2"/>
        <v>105.80832526621491</v>
      </c>
      <c r="G35" s="49"/>
    </row>
    <row r="36" spans="1:8" ht="14.4">
      <c r="A36" s="102"/>
      <c r="B36" s="52" t="s">
        <v>71</v>
      </c>
      <c r="C36" s="43">
        <v>1346</v>
      </c>
      <c r="D36" s="41">
        <f t="shared" si="0"/>
        <v>1.8337874659400546</v>
      </c>
      <c r="E36" s="42">
        <f t="shared" si="2"/>
        <v>130.30009680542111</v>
      </c>
    </row>
    <row r="37" spans="1:8" ht="15" thickBot="1">
      <c r="A37" s="103"/>
      <c r="B37" s="53" t="s">
        <v>72</v>
      </c>
      <c r="C37" s="36">
        <v>1503</v>
      </c>
      <c r="D37" s="22">
        <f t="shared" si="0"/>
        <v>2.0476839237057223</v>
      </c>
      <c r="E37" s="26">
        <f t="shared" si="2"/>
        <v>145.49854791868344</v>
      </c>
    </row>
    <row r="38" spans="1:8" ht="14.4">
      <c r="A38" s="92">
        <v>2015</v>
      </c>
      <c r="B38" s="50" t="s">
        <v>73</v>
      </c>
      <c r="C38" s="20">
        <v>1353</v>
      </c>
      <c r="D38" s="23">
        <f t="shared" si="0"/>
        <v>1.8433242506811989</v>
      </c>
      <c r="E38" s="24">
        <f t="shared" si="2"/>
        <v>130.97773475314619</v>
      </c>
    </row>
    <row r="39" spans="1:8" ht="14.4">
      <c r="A39" s="93"/>
      <c r="B39" s="52" t="s">
        <v>11</v>
      </c>
      <c r="C39" s="43">
        <v>1291</v>
      </c>
      <c r="D39" s="41">
        <f t="shared" si="0"/>
        <v>1.7588555858310626</v>
      </c>
      <c r="E39" s="42">
        <f t="shared" si="2"/>
        <v>124.97579864472411</v>
      </c>
    </row>
    <row r="40" spans="1:8" ht="14.4">
      <c r="A40" s="93"/>
      <c r="B40" s="51" t="s">
        <v>12</v>
      </c>
      <c r="C40" s="35">
        <v>1116</v>
      </c>
      <c r="D40" s="21">
        <f t="shared" si="0"/>
        <v>1.5204359673024523</v>
      </c>
      <c r="E40" s="25">
        <f t="shared" si="2"/>
        <v>108.03484995159729</v>
      </c>
    </row>
    <row r="41" spans="1:8" ht="14.4">
      <c r="A41" s="93"/>
      <c r="B41" s="51" t="s">
        <v>13</v>
      </c>
      <c r="C41" s="35">
        <v>1291</v>
      </c>
      <c r="D41" s="21">
        <f t="shared" si="0"/>
        <v>1.7588555858310626</v>
      </c>
      <c r="E41" s="25">
        <f t="shared" si="2"/>
        <v>124.97579864472411</v>
      </c>
    </row>
    <row r="42" spans="1:8" ht="15" customHeight="1">
      <c r="A42" s="93"/>
      <c r="B42" s="51" t="s">
        <v>14</v>
      </c>
      <c r="C42" s="35">
        <v>1150</v>
      </c>
      <c r="D42" s="21">
        <f t="shared" si="0"/>
        <v>1.5667574931880108</v>
      </c>
      <c r="E42" s="25">
        <f t="shared" si="2"/>
        <v>111.32623426911907</v>
      </c>
    </row>
    <row r="43" spans="1:8" ht="15" customHeight="1">
      <c r="A43" s="93"/>
      <c r="B43" s="51" t="s">
        <v>15</v>
      </c>
      <c r="C43" s="35">
        <v>1355</v>
      </c>
      <c r="D43" s="21">
        <f t="shared" si="0"/>
        <v>1.8460490463215258</v>
      </c>
      <c r="E43" s="25">
        <f t="shared" ref="E43:E50" si="3">+C43/$C$23*100</f>
        <v>131.17134559535336</v>
      </c>
    </row>
    <row r="44" spans="1:8" ht="15" customHeight="1">
      <c r="A44" s="93"/>
      <c r="B44" s="51" t="s">
        <v>16</v>
      </c>
      <c r="C44" s="35">
        <v>1200</v>
      </c>
      <c r="D44" s="21">
        <f t="shared" si="0"/>
        <v>1.6348773841961852</v>
      </c>
      <c r="E44" s="25">
        <f t="shared" si="3"/>
        <v>116.16650532429816</v>
      </c>
    </row>
    <row r="45" spans="1:8" ht="15" customHeight="1">
      <c r="A45" s="93"/>
      <c r="B45" s="51" t="s">
        <v>17</v>
      </c>
      <c r="C45" s="35">
        <v>1521</v>
      </c>
      <c r="D45" s="21">
        <f t="shared" si="0"/>
        <v>2.0722070844686646</v>
      </c>
      <c r="E45" s="25">
        <f t="shared" si="3"/>
        <v>147.24104549854792</v>
      </c>
    </row>
    <row r="46" spans="1:8" ht="15" customHeight="1">
      <c r="A46" s="93"/>
      <c r="B46" s="62" t="s">
        <v>18</v>
      </c>
      <c r="C46" s="55">
        <v>1452</v>
      </c>
      <c r="D46" s="56">
        <f t="shared" si="0"/>
        <v>1.9782016348773841</v>
      </c>
      <c r="E46" s="57">
        <f t="shared" si="3"/>
        <v>140.56147144240077</v>
      </c>
      <c r="G46" s="49"/>
      <c r="H46" s="49"/>
    </row>
    <row r="47" spans="1:8" ht="15" customHeight="1">
      <c r="A47" s="93"/>
      <c r="B47" s="51" t="s">
        <v>39</v>
      </c>
      <c r="C47" s="60">
        <v>1452</v>
      </c>
      <c r="D47" s="21">
        <f t="shared" si="0"/>
        <v>1.9782016348773841</v>
      </c>
      <c r="E47" s="25">
        <f t="shared" si="3"/>
        <v>140.56147144240077</v>
      </c>
      <c r="G47" s="49"/>
      <c r="H47" s="49"/>
    </row>
    <row r="48" spans="1:8" ht="15" customHeight="1">
      <c r="A48" s="93"/>
      <c r="B48" s="51" t="s">
        <v>71</v>
      </c>
      <c r="C48" s="60">
        <v>1434</v>
      </c>
      <c r="D48" s="21">
        <f t="shared" si="0"/>
        <v>1.9536784741144415</v>
      </c>
      <c r="E48" s="25">
        <f t="shared" si="3"/>
        <v>138.8189738625363</v>
      </c>
      <c r="G48" s="49"/>
      <c r="H48" s="49"/>
    </row>
    <row r="49" spans="1:8" ht="15" customHeight="1" thickBot="1">
      <c r="A49" s="93"/>
      <c r="B49" s="53" t="s">
        <v>72</v>
      </c>
      <c r="C49" s="65">
        <v>1157</v>
      </c>
      <c r="D49" s="22">
        <f t="shared" si="0"/>
        <v>1.5762942779291553</v>
      </c>
      <c r="E49" s="26">
        <f t="shared" si="3"/>
        <v>112.00387221684413</v>
      </c>
      <c r="G49" s="49"/>
      <c r="H49" s="49"/>
    </row>
    <row r="50" spans="1:8" ht="15" customHeight="1">
      <c r="A50" s="101">
        <v>2016</v>
      </c>
      <c r="B50" s="50" t="s">
        <v>73</v>
      </c>
      <c r="C50" s="71">
        <v>1827</v>
      </c>
      <c r="D50" s="23">
        <f t="shared" si="0"/>
        <v>2.4891008174386919</v>
      </c>
      <c r="E50" s="24">
        <f t="shared" si="3"/>
        <v>176.86350435624394</v>
      </c>
      <c r="G50" s="49"/>
    </row>
    <row r="51" spans="1:8" ht="15" customHeight="1">
      <c r="A51" s="102"/>
      <c r="B51" s="51" t="s">
        <v>11</v>
      </c>
      <c r="C51" s="60">
        <v>1889</v>
      </c>
      <c r="D51" s="21">
        <f t="shared" si="0"/>
        <v>2.5735694822888284</v>
      </c>
      <c r="E51" s="25">
        <f t="shared" ref="E51:E58" si="4">+C51/$C$23*100</f>
        <v>182.86544046466602</v>
      </c>
    </row>
    <row r="52" spans="1:8" ht="15" customHeight="1">
      <c r="A52" s="102"/>
      <c r="B52" s="51" t="s">
        <v>12</v>
      </c>
      <c r="C52" s="60">
        <v>2037</v>
      </c>
      <c r="D52" s="21">
        <f t="shared" si="0"/>
        <v>2.7752043596730247</v>
      </c>
      <c r="E52" s="25">
        <f t="shared" si="4"/>
        <v>197.19264278799614</v>
      </c>
    </row>
    <row r="53" spans="1:8" ht="15" customHeight="1">
      <c r="A53" s="102"/>
      <c r="B53" s="51" t="s">
        <v>13</v>
      </c>
      <c r="C53" s="60">
        <v>2111</v>
      </c>
      <c r="D53" s="21">
        <f t="shared" ref="D53:D58" si="5">+C53/$B$119</f>
        <v>2.8760217983651226</v>
      </c>
      <c r="E53" s="25">
        <f t="shared" si="4"/>
        <v>204.35624394966118</v>
      </c>
    </row>
    <row r="54" spans="1:8" ht="15" customHeight="1">
      <c r="A54" s="102"/>
      <c r="B54" s="51" t="s">
        <v>14</v>
      </c>
      <c r="C54" s="60">
        <v>2024</v>
      </c>
      <c r="D54" s="21">
        <f t="shared" si="5"/>
        <v>2.757493188010899</v>
      </c>
      <c r="E54" s="25">
        <f t="shared" si="4"/>
        <v>195.93417231364955</v>
      </c>
    </row>
    <row r="55" spans="1:8" ht="15" customHeight="1">
      <c r="A55" s="102"/>
      <c r="B55" s="51" t="s">
        <v>15</v>
      </c>
      <c r="C55" s="61">
        <v>2153</v>
      </c>
      <c r="D55" s="21">
        <f t="shared" si="5"/>
        <v>2.9332425068119892</v>
      </c>
      <c r="E55" s="25">
        <f t="shared" si="4"/>
        <v>208.42207163601162</v>
      </c>
    </row>
    <row r="56" spans="1:8" ht="15" customHeight="1">
      <c r="A56" s="102"/>
      <c r="B56" s="51" t="s">
        <v>16</v>
      </c>
      <c r="C56" s="61">
        <v>2153</v>
      </c>
      <c r="D56" s="21">
        <f t="shared" si="5"/>
        <v>2.9332425068119892</v>
      </c>
      <c r="E56" s="25">
        <f t="shared" si="4"/>
        <v>208.42207163601162</v>
      </c>
    </row>
    <row r="57" spans="1:8" ht="15" customHeight="1">
      <c r="A57" s="102"/>
      <c r="B57" s="51" t="s">
        <v>17</v>
      </c>
      <c r="C57" s="61">
        <v>2553</v>
      </c>
      <c r="D57" s="21">
        <f t="shared" si="5"/>
        <v>3.4782016348773843</v>
      </c>
      <c r="E57" s="25">
        <f t="shared" si="4"/>
        <v>247.14424007744435</v>
      </c>
    </row>
    <row r="58" spans="1:8" ht="15" customHeight="1">
      <c r="A58" s="102"/>
      <c r="B58" s="51" t="s">
        <v>18</v>
      </c>
      <c r="C58" s="61">
        <v>2571</v>
      </c>
      <c r="D58" s="21">
        <f t="shared" si="5"/>
        <v>3.5027247956403271</v>
      </c>
      <c r="E58" s="25">
        <f t="shared" si="4"/>
        <v>248.88673765730883</v>
      </c>
    </row>
    <row r="59" spans="1:8" ht="15" customHeight="1">
      <c r="A59" s="102"/>
      <c r="B59" s="51" t="s">
        <v>39</v>
      </c>
      <c r="C59" s="61">
        <v>2814</v>
      </c>
      <c r="D59" s="21">
        <f t="shared" ref="D59" si="6">+C59/$B$119</f>
        <v>3.8337874659400546</v>
      </c>
      <c r="E59" s="25">
        <f t="shared" ref="E59" si="7">+C59/$C$23*100</f>
        <v>272.41045498547919</v>
      </c>
    </row>
    <row r="60" spans="1:8" ht="15" customHeight="1">
      <c r="A60" s="102"/>
      <c r="B60" s="51" t="s">
        <v>71</v>
      </c>
      <c r="C60" s="61">
        <v>3222</v>
      </c>
      <c r="D60" s="21">
        <f t="shared" ref="D60" si="8">+C60/$B$119</f>
        <v>4.3896457765667574</v>
      </c>
      <c r="E60" s="25">
        <f t="shared" ref="E60" si="9">+C60/$C$23*100</f>
        <v>311.90706679574055</v>
      </c>
    </row>
    <row r="61" spans="1:8" ht="15" customHeight="1" thickBot="1">
      <c r="A61" s="102"/>
      <c r="B61" s="53" t="s">
        <v>72</v>
      </c>
      <c r="C61" s="81">
        <v>3021.7142857142858</v>
      </c>
      <c r="D61" s="22">
        <f t="shared" ref="D61" si="10">+C61/$B$119</f>
        <v>4.1167769560140135</v>
      </c>
      <c r="E61" s="26">
        <f t="shared" ref="E61" si="11">+C61/$C$23*100</f>
        <v>292.51832388328035</v>
      </c>
    </row>
    <row r="62" spans="1:8" ht="15" customHeight="1">
      <c r="A62" s="92">
        <v>2017</v>
      </c>
      <c r="B62" s="50" t="s">
        <v>73</v>
      </c>
      <c r="C62" s="83">
        <v>2472.25</v>
      </c>
      <c r="D62" s="56">
        <f t="shared" ref="D62" si="12">+C62/$B$119</f>
        <v>3.3681880108991824</v>
      </c>
      <c r="E62" s="57">
        <f t="shared" ref="E62" si="13">+C62/$C$23*100</f>
        <v>239.32720232333011</v>
      </c>
    </row>
    <row r="63" spans="1:8" ht="15" customHeight="1">
      <c r="A63" s="93"/>
      <c r="B63" s="62" t="s">
        <v>11</v>
      </c>
      <c r="C63" s="83">
        <v>2941</v>
      </c>
      <c r="D63" s="56">
        <f t="shared" ref="D63:D98" si="14">+C63/$B$119</f>
        <v>4.0068119891008172</v>
      </c>
      <c r="E63" s="57">
        <f t="shared" ref="E63:E98" si="15">+C63/$C$23*100</f>
        <v>284.70474346563407</v>
      </c>
    </row>
    <row r="64" spans="1:8" ht="15" customHeight="1">
      <c r="A64" s="93"/>
      <c r="B64" s="62" t="s">
        <v>12</v>
      </c>
      <c r="C64" s="83">
        <v>2647</v>
      </c>
      <c r="D64" s="56">
        <f t="shared" si="14"/>
        <v>3.6062670299727522</v>
      </c>
      <c r="E64" s="57">
        <f t="shared" si="15"/>
        <v>256.24394966118103</v>
      </c>
    </row>
    <row r="65" spans="1:5" ht="15" customHeight="1">
      <c r="A65" s="93"/>
      <c r="B65" s="62" t="s">
        <v>13</v>
      </c>
      <c r="C65" s="83">
        <v>2784</v>
      </c>
      <c r="D65" s="56">
        <f t="shared" si="14"/>
        <v>3.7929155313351499</v>
      </c>
      <c r="E65" s="57">
        <f t="shared" si="15"/>
        <v>269.5062923523717</v>
      </c>
    </row>
    <row r="66" spans="1:5" ht="15" customHeight="1">
      <c r="A66" s="93"/>
      <c r="B66" s="62" t="s">
        <v>14</v>
      </c>
      <c r="C66" s="83">
        <v>1400</v>
      </c>
      <c r="D66" s="56">
        <f t="shared" si="14"/>
        <v>1.9073569482288828</v>
      </c>
      <c r="E66" s="57">
        <f t="shared" si="15"/>
        <v>135.52758954501451</v>
      </c>
    </row>
    <row r="67" spans="1:5" ht="15" customHeight="1">
      <c r="A67" s="93"/>
      <c r="B67" s="62" t="s">
        <v>15</v>
      </c>
      <c r="C67" s="83">
        <v>1711</v>
      </c>
      <c r="D67" s="56">
        <f t="shared" si="14"/>
        <v>2.3310626702997275</v>
      </c>
      <c r="E67" s="57">
        <f t="shared" si="15"/>
        <v>165.63407550822845</v>
      </c>
    </row>
    <row r="68" spans="1:5" ht="15" customHeight="1">
      <c r="A68" s="93"/>
      <c r="B68" s="62" t="s">
        <v>16</v>
      </c>
      <c r="C68" s="83">
        <v>1802</v>
      </c>
      <c r="D68" s="56">
        <f t="shared" si="14"/>
        <v>2.4550408719346049</v>
      </c>
      <c r="E68" s="57">
        <f t="shared" si="15"/>
        <v>174.4433688286544</v>
      </c>
    </row>
    <row r="69" spans="1:5" ht="15" customHeight="1">
      <c r="A69" s="93"/>
      <c r="B69" s="62" t="s">
        <v>17</v>
      </c>
      <c r="C69" s="83">
        <v>2359</v>
      </c>
      <c r="D69" s="56">
        <f t="shared" si="14"/>
        <v>3.2138964577656677</v>
      </c>
      <c r="E69" s="57">
        <f t="shared" si="15"/>
        <v>228.36398838334949</v>
      </c>
    </row>
    <row r="70" spans="1:5" ht="15" customHeight="1">
      <c r="A70" s="93"/>
      <c r="B70" s="62" t="s">
        <v>18</v>
      </c>
      <c r="C70" s="83">
        <v>2162</v>
      </c>
      <c r="D70" s="56">
        <f t="shared" si="14"/>
        <v>2.9455040871934606</v>
      </c>
      <c r="E70" s="57">
        <f t="shared" si="15"/>
        <v>209.29332042594388</v>
      </c>
    </row>
    <row r="71" spans="1:5" ht="15" customHeight="1">
      <c r="A71" s="93"/>
      <c r="B71" s="62" t="s">
        <v>39</v>
      </c>
      <c r="C71" s="83">
        <v>3047</v>
      </c>
      <c r="D71" s="56">
        <f t="shared" si="14"/>
        <v>4.1512261580381473</v>
      </c>
      <c r="E71" s="57">
        <f t="shared" si="15"/>
        <v>294.96611810261373</v>
      </c>
    </row>
    <row r="72" spans="1:5" ht="15" customHeight="1">
      <c r="A72" s="93"/>
      <c r="B72" s="62" t="s">
        <v>71</v>
      </c>
      <c r="C72" s="83">
        <v>2922</v>
      </c>
      <c r="D72" s="56">
        <f t="shared" si="14"/>
        <v>3.980926430517711</v>
      </c>
      <c r="E72" s="57">
        <f t="shared" si="15"/>
        <v>282.86544046466605</v>
      </c>
    </row>
    <row r="73" spans="1:5" ht="15" customHeight="1" thickBot="1">
      <c r="A73" s="93"/>
      <c r="B73" s="78" t="s">
        <v>72</v>
      </c>
      <c r="C73" s="82">
        <v>3253</v>
      </c>
      <c r="D73" s="22">
        <f t="shared" si="14"/>
        <v>4.4318801089918258</v>
      </c>
      <c r="E73" s="26">
        <f t="shared" si="15"/>
        <v>314.9080348499516</v>
      </c>
    </row>
    <row r="74" spans="1:5" ht="15" customHeight="1">
      <c r="A74" s="92">
        <v>2018</v>
      </c>
      <c r="B74" s="50" t="s">
        <v>73</v>
      </c>
      <c r="C74" s="85">
        <v>2578</v>
      </c>
      <c r="D74" s="23">
        <f t="shared" si="14"/>
        <v>3.5122615803814714</v>
      </c>
      <c r="E74" s="24">
        <f t="shared" si="15"/>
        <v>249.56437560503386</v>
      </c>
    </row>
    <row r="75" spans="1:5" ht="15" customHeight="1">
      <c r="A75" s="93"/>
      <c r="B75" s="62" t="s">
        <v>11</v>
      </c>
      <c r="C75" s="83">
        <v>3141</v>
      </c>
      <c r="D75" s="56">
        <f t="shared" si="14"/>
        <v>4.2792915531335147</v>
      </c>
      <c r="E75" s="57">
        <f t="shared" si="15"/>
        <v>304.06582768635042</v>
      </c>
    </row>
    <row r="76" spans="1:5" ht="15" customHeight="1">
      <c r="A76" s="93"/>
      <c r="B76" s="62" t="s">
        <v>12</v>
      </c>
      <c r="C76" s="83">
        <v>2631</v>
      </c>
      <c r="D76" s="56">
        <f t="shared" si="14"/>
        <v>3.584468664850136</v>
      </c>
      <c r="E76" s="57">
        <f t="shared" si="15"/>
        <v>254.69506292352372</v>
      </c>
    </row>
    <row r="77" spans="1:5" ht="15" customHeight="1">
      <c r="A77" s="93"/>
      <c r="B77" s="62" t="s">
        <v>13</v>
      </c>
      <c r="C77" s="83">
        <v>3654</v>
      </c>
      <c r="D77" s="56">
        <f t="shared" si="14"/>
        <v>4.9782016348773839</v>
      </c>
      <c r="E77" s="57">
        <f t="shared" si="15"/>
        <v>353.72700871248787</v>
      </c>
    </row>
    <row r="78" spans="1:5" ht="15" customHeight="1">
      <c r="A78" s="93"/>
      <c r="B78" s="62" t="s">
        <v>14</v>
      </c>
      <c r="C78" s="83">
        <v>2256</v>
      </c>
      <c r="D78" s="56">
        <f t="shared" si="14"/>
        <v>3.0735694822888284</v>
      </c>
      <c r="E78" s="57">
        <f t="shared" si="15"/>
        <v>218.39303000968053</v>
      </c>
    </row>
    <row r="79" spans="1:5" ht="15" customHeight="1">
      <c r="A79" s="93"/>
      <c r="B79" s="62" t="s">
        <v>15</v>
      </c>
      <c r="C79" s="83">
        <v>2228</v>
      </c>
      <c r="D79" s="56">
        <f t="shared" si="14"/>
        <v>3.0354223433242509</v>
      </c>
      <c r="E79" s="57">
        <f t="shared" si="15"/>
        <v>215.68247821878023</v>
      </c>
    </row>
    <row r="80" spans="1:5" ht="15" customHeight="1">
      <c r="A80" s="93"/>
      <c r="B80" s="62" t="s">
        <v>16</v>
      </c>
      <c r="C80" s="83">
        <v>1952</v>
      </c>
      <c r="D80" s="56">
        <f t="shared" si="14"/>
        <v>2.6594005449591283</v>
      </c>
      <c r="E80" s="57">
        <f t="shared" si="15"/>
        <v>188.96418199419168</v>
      </c>
    </row>
    <row r="81" spans="1:5" ht="15" customHeight="1">
      <c r="A81" s="93"/>
      <c r="B81" s="62" t="s">
        <v>17</v>
      </c>
      <c r="C81" s="83">
        <v>2209</v>
      </c>
      <c r="D81" s="56">
        <f t="shared" si="14"/>
        <v>3.0095367847411443</v>
      </c>
      <c r="E81" s="57">
        <f t="shared" si="15"/>
        <v>213.84317521781219</v>
      </c>
    </row>
    <row r="82" spans="1:5" ht="15" customHeight="1">
      <c r="A82" s="93"/>
      <c r="B82" s="62" t="s">
        <v>18</v>
      </c>
      <c r="C82" s="83">
        <v>6072</v>
      </c>
      <c r="D82" s="56">
        <f t="shared" si="14"/>
        <v>8.2724795640326967</v>
      </c>
      <c r="E82" s="57">
        <f t="shared" si="15"/>
        <v>587.80251694094864</v>
      </c>
    </row>
    <row r="83" spans="1:5" ht="15" customHeight="1">
      <c r="A83" s="93"/>
      <c r="B83" s="62" t="s">
        <v>39</v>
      </c>
      <c r="C83" s="83">
        <v>3366</v>
      </c>
      <c r="D83" s="56">
        <f t="shared" si="14"/>
        <v>4.5858310626702998</v>
      </c>
      <c r="E83" s="57">
        <f t="shared" si="15"/>
        <v>325.84704743465636</v>
      </c>
    </row>
    <row r="84" spans="1:5" ht="15" customHeight="1">
      <c r="A84" s="93"/>
      <c r="B84" s="62" t="s">
        <v>71</v>
      </c>
      <c r="C84" s="83">
        <v>3145</v>
      </c>
      <c r="D84" s="56">
        <f t="shared" si="14"/>
        <v>4.284741144414169</v>
      </c>
      <c r="E84" s="57">
        <f t="shared" si="15"/>
        <v>304.45304937076475</v>
      </c>
    </row>
    <row r="85" spans="1:5" ht="15" customHeight="1" thickBot="1">
      <c r="A85" s="93"/>
      <c r="B85" s="78" t="s">
        <v>72</v>
      </c>
      <c r="C85" s="75">
        <v>3795</v>
      </c>
      <c r="D85" s="76">
        <f t="shared" si="14"/>
        <v>5.1702997275204359</v>
      </c>
      <c r="E85" s="77">
        <f t="shared" si="15"/>
        <v>367.37657308809293</v>
      </c>
    </row>
    <row r="86" spans="1:5" ht="15" customHeight="1">
      <c r="A86" s="92">
        <v>2019</v>
      </c>
      <c r="B86" s="50" t="s">
        <v>73</v>
      </c>
      <c r="C86" s="85">
        <v>3961</v>
      </c>
      <c r="D86" s="23">
        <f t="shared" si="14"/>
        <v>5.3964577656675745</v>
      </c>
      <c r="E86" s="24">
        <f t="shared" si="15"/>
        <v>383.44627299128751</v>
      </c>
    </row>
    <row r="87" spans="1:5" ht="15" customHeight="1">
      <c r="A87" s="93"/>
      <c r="B87" s="62" t="s">
        <v>11</v>
      </c>
      <c r="C87" s="83">
        <v>6952</v>
      </c>
      <c r="D87" s="56">
        <f t="shared" si="14"/>
        <v>9.4713896457765667</v>
      </c>
      <c r="E87" s="57">
        <f t="shared" si="15"/>
        <v>672.9912875121006</v>
      </c>
    </row>
    <row r="88" spans="1:5" ht="15" customHeight="1">
      <c r="A88" s="93"/>
      <c r="B88" s="62" t="s">
        <v>12</v>
      </c>
      <c r="C88" s="83">
        <v>3621</v>
      </c>
      <c r="D88" s="56">
        <f t="shared" si="14"/>
        <v>4.9332425068119887</v>
      </c>
      <c r="E88" s="57">
        <f t="shared" si="15"/>
        <v>350.53242981606968</v>
      </c>
    </row>
    <row r="89" spans="1:5" ht="15" customHeight="1">
      <c r="A89" s="93"/>
      <c r="B89" s="62" t="s">
        <v>13</v>
      </c>
      <c r="C89" s="83">
        <v>4811</v>
      </c>
      <c r="D89" s="56">
        <f t="shared" si="14"/>
        <v>6.5544959128065399</v>
      </c>
      <c r="E89" s="57">
        <f t="shared" si="15"/>
        <v>465.7308809293321</v>
      </c>
    </row>
    <row r="90" spans="1:5" ht="15" customHeight="1">
      <c r="A90" s="93"/>
      <c r="B90" s="62" t="s">
        <v>14</v>
      </c>
      <c r="C90" s="83">
        <v>2866</v>
      </c>
      <c r="D90" s="56">
        <f t="shared" si="14"/>
        <v>3.9046321525885559</v>
      </c>
      <c r="E90" s="57">
        <f t="shared" si="15"/>
        <v>277.44433688286546</v>
      </c>
    </row>
    <row r="91" spans="1:5" ht="15" customHeight="1">
      <c r="A91" s="93"/>
      <c r="B91" s="62" t="s">
        <v>15</v>
      </c>
      <c r="C91" s="83">
        <v>5156</v>
      </c>
      <c r="D91" s="56">
        <f t="shared" si="14"/>
        <v>7.0245231607629428</v>
      </c>
      <c r="E91" s="57">
        <f t="shared" si="15"/>
        <v>499.12875121006772</v>
      </c>
    </row>
    <row r="92" spans="1:5" ht="15" customHeight="1">
      <c r="A92" s="93"/>
      <c r="B92" s="62" t="s">
        <v>16</v>
      </c>
      <c r="C92" s="83">
        <v>4472</v>
      </c>
      <c r="D92" s="56">
        <f t="shared" si="14"/>
        <v>6.092643051771117</v>
      </c>
      <c r="E92" s="57">
        <f t="shared" si="15"/>
        <v>432.91384317521783</v>
      </c>
    </row>
    <row r="93" spans="1:5" ht="15" customHeight="1">
      <c r="A93" s="93"/>
      <c r="B93" s="62" t="s">
        <v>17</v>
      </c>
      <c r="C93" s="83">
        <v>3647</v>
      </c>
      <c r="D93" s="56">
        <f t="shared" si="14"/>
        <v>4.96866485013624</v>
      </c>
      <c r="E93" s="57">
        <f t="shared" si="15"/>
        <v>353.04937076476284</v>
      </c>
    </row>
    <row r="94" spans="1:5" ht="15" customHeight="1">
      <c r="A94" s="93"/>
      <c r="B94" s="62" t="s">
        <v>18</v>
      </c>
      <c r="C94" s="83">
        <v>6370</v>
      </c>
      <c r="D94" s="56">
        <f t="shared" si="14"/>
        <v>8.6784741144414177</v>
      </c>
      <c r="E94" s="57">
        <f t="shared" si="15"/>
        <v>616.65053242981605</v>
      </c>
    </row>
    <row r="95" spans="1:5" ht="15" customHeight="1">
      <c r="A95" s="93"/>
      <c r="B95" s="62" t="s">
        <v>39</v>
      </c>
      <c r="C95" s="83">
        <v>6370</v>
      </c>
      <c r="D95" s="56">
        <f t="shared" si="14"/>
        <v>8.6784741144414177</v>
      </c>
      <c r="E95" s="57">
        <f t="shared" si="15"/>
        <v>616.65053242981605</v>
      </c>
    </row>
    <row r="96" spans="1:5" ht="15" customHeight="1">
      <c r="A96" s="93"/>
      <c r="B96" s="62" t="s">
        <v>71</v>
      </c>
      <c r="C96" s="83">
        <v>11740</v>
      </c>
      <c r="D96" s="56">
        <f t="shared" si="14"/>
        <v>15.994550408719347</v>
      </c>
      <c r="E96" s="57">
        <f t="shared" si="15"/>
        <v>1136.4956437560502</v>
      </c>
    </row>
    <row r="97" spans="1:5" ht="15" customHeight="1" thickBot="1">
      <c r="A97" s="94"/>
      <c r="B97" s="78" t="s">
        <v>72</v>
      </c>
      <c r="C97" s="75">
        <v>7763</v>
      </c>
      <c r="D97" s="76">
        <f t="shared" si="14"/>
        <v>10.576294277929156</v>
      </c>
      <c r="E97" s="77">
        <f t="shared" si="15"/>
        <v>751.50048402710547</v>
      </c>
    </row>
    <row r="98" spans="1:5" ht="15" customHeight="1">
      <c r="A98" s="92">
        <v>2020</v>
      </c>
      <c r="B98" s="50" t="s">
        <v>73</v>
      </c>
      <c r="C98" s="85">
        <v>6448</v>
      </c>
      <c r="D98" s="23">
        <f t="shared" si="14"/>
        <v>8.7847411444141681</v>
      </c>
      <c r="E98" s="24">
        <f t="shared" si="15"/>
        <v>624.20135527589537</v>
      </c>
    </row>
    <row r="99" spans="1:5" ht="15" customHeight="1">
      <c r="A99" s="93"/>
      <c r="B99" s="62" t="s">
        <v>11</v>
      </c>
      <c r="C99" s="13" t="s">
        <v>75</v>
      </c>
      <c r="D99" s="56" t="s">
        <v>75</v>
      </c>
      <c r="E99" s="57" t="s">
        <v>75</v>
      </c>
    </row>
    <row r="100" spans="1:5" ht="15" customHeight="1">
      <c r="A100" s="93"/>
      <c r="B100" s="62" t="s">
        <v>12</v>
      </c>
      <c r="C100" s="83" t="s">
        <v>75</v>
      </c>
      <c r="D100" s="56" t="s">
        <v>75</v>
      </c>
      <c r="E100" s="57" t="s">
        <v>75</v>
      </c>
    </row>
    <row r="101" spans="1:5" ht="15" customHeight="1">
      <c r="A101" s="93"/>
      <c r="B101" s="62" t="s">
        <v>13</v>
      </c>
      <c r="C101" s="83" t="s">
        <v>75</v>
      </c>
      <c r="D101" s="56" t="s">
        <v>75</v>
      </c>
      <c r="E101" s="57" t="s">
        <v>75</v>
      </c>
    </row>
    <row r="102" spans="1:5" ht="15" customHeight="1">
      <c r="A102" s="93"/>
      <c r="B102" s="62" t="s">
        <v>14</v>
      </c>
      <c r="C102" s="83" t="s">
        <v>75</v>
      </c>
      <c r="D102" s="56" t="s">
        <v>75</v>
      </c>
      <c r="E102" s="57" t="s">
        <v>75</v>
      </c>
    </row>
    <row r="103" spans="1:5" ht="15" customHeight="1">
      <c r="A103" s="93"/>
      <c r="B103" s="62" t="s">
        <v>15</v>
      </c>
      <c r="C103" s="83" t="s">
        <v>75</v>
      </c>
      <c r="D103" s="56" t="s">
        <v>75</v>
      </c>
      <c r="E103" s="57" t="s">
        <v>75</v>
      </c>
    </row>
    <row r="104" spans="1:5" ht="15" customHeight="1">
      <c r="A104" s="93"/>
      <c r="B104" s="62" t="s">
        <v>16</v>
      </c>
      <c r="C104" s="83" t="s">
        <v>75</v>
      </c>
      <c r="D104" s="56" t="s">
        <v>75</v>
      </c>
      <c r="E104" s="57" t="s">
        <v>75</v>
      </c>
    </row>
    <row r="105" spans="1:5" ht="15" customHeight="1">
      <c r="A105" s="93"/>
      <c r="B105" s="62" t="s">
        <v>17</v>
      </c>
      <c r="C105" s="83" t="s">
        <v>75</v>
      </c>
      <c r="D105" s="56" t="s">
        <v>75</v>
      </c>
      <c r="E105" s="57" t="s">
        <v>75</v>
      </c>
    </row>
    <row r="106" spans="1:5" ht="15" customHeight="1">
      <c r="A106" s="93"/>
      <c r="B106" s="62" t="s">
        <v>18</v>
      </c>
      <c r="C106" s="83" t="s">
        <v>75</v>
      </c>
      <c r="D106" s="56" t="s">
        <v>75</v>
      </c>
      <c r="E106" s="57" t="s">
        <v>75</v>
      </c>
    </row>
    <row r="107" spans="1:5" ht="15" customHeight="1">
      <c r="A107" s="93"/>
      <c r="B107" s="62" t="s">
        <v>39</v>
      </c>
      <c r="C107" s="83" t="s">
        <v>75</v>
      </c>
      <c r="D107" s="56" t="s">
        <v>75</v>
      </c>
      <c r="E107" s="57" t="s">
        <v>75</v>
      </c>
    </row>
    <row r="108" spans="1:5" ht="15" customHeight="1">
      <c r="A108" s="93"/>
      <c r="B108" s="62" t="s">
        <v>71</v>
      </c>
      <c r="C108" s="83" t="s">
        <v>75</v>
      </c>
      <c r="D108" s="56" t="s">
        <v>75</v>
      </c>
      <c r="E108" s="57" t="s">
        <v>75</v>
      </c>
    </row>
    <row r="109" spans="1:5" ht="15" customHeight="1" thickBot="1">
      <c r="A109" s="93"/>
      <c r="B109" s="78" t="s">
        <v>72</v>
      </c>
      <c r="C109" s="75" t="s">
        <v>75</v>
      </c>
      <c r="D109" s="76" t="s">
        <v>75</v>
      </c>
      <c r="E109" s="77" t="s">
        <v>75</v>
      </c>
    </row>
    <row r="110" spans="1:5" ht="15" customHeight="1">
      <c r="A110" s="92">
        <v>2021</v>
      </c>
      <c r="B110" s="62" t="s">
        <v>73</v>
      </c>
      <c r="C110" s="83" t="s">
        <v>75</v>
      </c>
      <c r="D110" s="56" t="s">
        <v>75</v>
      </c>
      <c r="E110" s="57" t="s">
        <v>75</v>
      </c>
    </row>
    <row r="111" spans="1:5" ht="15" customHeight="1">
      <c r="A111" s="93"/>
      <c r="B111" s="62" t="s">
        <v>11</v>
      </c>
      <c r="C111" s="83" t="s">
        <v>75</v>
      </c>
      <c r="D111" s="56" t="s">
        <v>75</v>
      </c>
      <c r="E111" s="57" t="s">
        <v>75</v>
      </c>
    </row>
    <row r="112" spans="1:5" ht="15" customHeight="1">
      <c r="A112" s="93"/>
      <c r="B112" s="62" t="s">
        <v>12</v>
      </c>
      <c r="C112" s="83" t="s">
        <v>75</v>
      </c>
      <c r="D112" s="56" t="s">
        <v>75</v>
      </c>
      <c r="E112" s="57" t="s">
        <v>75</v>
      </c>
    </row>
    <row r="113" spans="1:8" ht="15" customHeight="1">
      <c r="A113" s="93"/>
      <c r="B113" s="62" t="s">
        <v>13</v>
      </c>
      <c r="C113" s="83" t="s">
        <v>75</v>
      </c>
      <c r="D113" s="56" t="s">
        <v>75</v>
      </c>
      <c r="E113" s="57" t="s">
        <v>75</v>
      </c>
    </row>
    <row r="114" spans="1:8" ht="15" customHeight="1">
      <c r="A114" s="93"/>
      <c r="B114" s="62" t="s">
        <v>14</v>
      </c>
      <c r="C114" s="83" t="s">
        <v>75</v>
      </c>
      <c r="D114" s="56" t="s">
        <v>75</v>
      </c>
      <c r="E114" s="57" t="s">
        <v>75</v>
      </c>
    </row>
    <row r="115" spans="1:8" ht="15" customHeight="1">
      <c r="A115" s="93"/>
      <c r="B115" s="62" t="s">
        <v>15</v>
      </c>
      <c r="C115" s="83" t="s">
        <v>75</v>
      </c>
      <c r="D115" s="56" t="s">
        <v>75</v>
      </c>
      <c r="E115" s="57" t="s">
        <v>75</v>
      </c>
    </row>
    <row r="116" spans="1:8" ht="15" customHeight="1">
      <c r="A116" s="93"/>
      <c r="B116" s="62" t="s">
        <v>16</v>
      </c>
      <c r="C116" s="83" t="s">
        <v>75</v>
      </c>
      <c r="D116" s="56" t="s">
        <v>75</v>
      </c>
      <c r="E116" s="57" t="s">
        <v>75</v>
      </c>
    </row>
    <row r="117" spans="1:8" ht="15" customHeight="1">
      <c r="A117" s="93"/>
      <c r="B117" s="62" t="s">
        <v>17</v>
      </c>
      <c r="C117" s="83" t="s">
        <v>75</v>
      </c>
      <c r="D117" s="56" t="s">
        <v>75</v>
      </c>
      <c r="E117" s="57" t="s">
        <v>75</v>
      </c>
    </row>
    <row r="118" spans="1:8" ht="15" customHeight="1" thickBot="1">
      <c r="A118" s="94"/>
      <c r="B118" s="78" t="s">
        <v>18</v>
      </c>
      <c r="C118" s="75">
        <v>9935</v>
      </c>
      <c r="D118" s="76">
        <f t="shared" ref="D118" si="16">+C118/$B$119</f>
        <v>13.535422343324251</v>
      </c>
      <c r="E118" s="77">
        <f t="shared" ref="E118" si="17">+C118/$C$23*100</f>
        <v>961.76185866408514</v>
      </c>
    </row>
    <row r="119" spans="1:8" ht="15" customHeight="1">
      <c r="A119" s="70" t="s">
        <v>76</v>
      </c>
      <c r="B119" s="15">
        <v>734</v>
      </c>
    </row>
    <row r="120" spans="1:8" ht="15" customHeight="1">
      <c r="A120" s="3"/>
      <c r="B120" s="18"/>
      <c r="H120" s="49"/>
    </row>
    <row r="121" spans="1:8" ht="15" customHeight="1">
      <c r="A121" s="8" t="s">
        <v>25</v>
      </c>
      <c r="H121" s="49"/>
    </row>
    <row r="122" spans="1:8" ht="15" customHeight="1">
      <c r="A122" s="6" t="s">
        <v>20</v>
      </c>
      <c r="H122" s="49"/>
    </row>
    <row r="123" spans="1:8" ht="15" customHeight="1">
      <c r="A123" s="6" t="s">
        <v>21</v>
      </c>
      <c r="H123" s="49"/>
    </row>
    <row r="124" spans="1:8" ht="15" customHeight="1">
      <c r="C124" s="49"/>
      <c r="F124" s="54"/>
      <c r="G124" s="49"/>
    </row>
    <row r="125" spans="1:8" ht="15" customHeight="1">
      <c r="A125" s="7" t="s">
        <v>22</v>
      </c>
      <c r="C125" s="49"/>
      <c r="E125" s="8"/>
      <c r="F125" s="54"/>
      <c r="G125" s="54"/>
    </row>
    <row r="127" spans="1:8" ht="14.4">
      <c r="A127" s="119" t="s">
        <v>79</v>
      </c>
    </row>
    <row r="128" spans="1:8">
      <c r="A128" s="120" t="s">
        <v>80</v>
      </c>
    </row>
  </sheetData>
  <mergeCells count="13">
    <mergeCell ref="C12:E12"/>
    <mergeCell ref="C13:E13"/>
    <mergeCell ref="A15:A25"/>
    <mergeCell ref="A26:A37"/>
    <mergeCell ref="A50:A61"/>
    <mergeCell ref="A38:A49"/>
    <mergeCell ref="A12:A14"/>
    <mergeCell ref="B12:B14"/>
    <mergeCell ref="A86:A97"/>
    <mergeCell ref="A98:A109"/>
    <mergeCell ref="A74:A85"/>
    <mergeCell ref="A62:A73"/>
    <mergeCell ref="A110:A118"/>
  </mergeCells>
  <hyperlinks>
    <hyperlink ref="A125" location="Índice!A1" display="Volver al Índice" xr:uid="{00000000-0004-0000-0400-000000000000}"/>
    <hyperlink ref="A128" r:id="rId1" xr:uid="{13C19AD0-CF78-44A7-8A5F-471CF606202C}"/>
  </hyperlinks>
  <pageMargins left="0.7" right="0.7" top="0.75" bottom="0.75" header="0.3" footer="0.3"/>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dimension ref="A1:I128"/>
  <sheetViews>
    <sheetView showGridLines="0" zoomScale="80" zoomScaleNormal="80" workbookViewId="0"/>
  </sheetViews>
  <sheetFormatPr baseColWidth="10" defaultColWidth="22.6640625" defaultRowHeight="13.2"/>
  <cols>
    <col min="1" max="1" width="27.6640625" customWidth="1"/>
    <col min="3" max="5" width="30.6640625" customWidth="1"/>
  </cols>
  <sheetData>
    <row r="1" spans="1:5" ht="14.4">
      <c r="A1" s="2" t="s">
        <v>0</v>
      </c>
      <c r="B1" s="3"/>
      <c r="C1" s="3"/>
    </row>
    <row r="2" spans="1:5" ht="14.4">
      <c r="A2" s="2" t="s">
        <v>1</v>
      </c>
      <c r="B2" s="3"/>
      <c r="C2" s="3"/>
    </row>
    <row r="3" spans="1:5" ht="14.4">
      <c r="A3" s="2" t="s">
        <v>2</v>
      </c>
      <c r="B3" s="3"/>
      <c r="C3" s="3"/>
    </row>
    <row r="4" spans="1:5" ht="14.4">
      <c r="A4" s="2" t="s">
        <v>3</v>
      </c>
      <c r="B4" s="3" t="s">
        <v>19</v>
      </c>
      <c r="C4" s="3"/>
    </row>
    <row r="5" spans="1:5" ht="14.4">
      <c r="A5" s="2" t="s">
        <v>4</v>
      </c>
      <c r="B5" s="3" t="s">
        <v>30</v>
      </c>
      <c r="C5" s="3"/>
    </row>
    <row r="6" spans="1:5" ht="14.4">
      <c r="A6" s="2" t="s">
        <v>5</v>
      </c>
      <c r="B6" s="3" t="s">
        <v>44</v>
      </c>
      <c r="C6" s="3"/>
    </row>
    <row r="7" spans="1:5" ht="14.4">
      <c r="A7" s="2" t="s">
        <v>6</v>
      </c>
      <c r="B7" s="3" t="s">
        <v>23</v>
      </c>
      <c r="C7" s="3"/>
    </row>
    <row r="8" spans="1:5" ht="14.4">
      <c r="A8" s="2" t="s">
        <v>7</v>
      </c>
      <c r="B8" s="4" t="str">
        <f>+'BA-BAHIA BLANCA'!B8</f>
        <v>septiembre 2021</v>
      </c>
      <c r="C8" s="3"/>
    </row>
    <row r="9" spans="1:5" ht="14.4">
      <c r="A9" s="2" t="s">
        <v>8</v>
      </c>
      <c r="B9" s="5" t="str">
        <f>+'BA-BAHIA BLANCA'!B9</f>
        <v>septiembre 2021</v>
      </c>
      <c r="C9" s="3"/>
    </row>
    <row r="10" spans="1:5" ht="14.4">
      <c r="A10" s="3"/>
      <c r="B10" s="3"/>
      <c r="C10" s="3"/>
    </row>
    <row r="11" spans="1:5" ht="15" thickBot="1">
      <c r="A11" s="3"/>
      <c r="B11" s="3"/>
      <c r="C11" s="3"/>
    </row>
    <row r="12" spans="1:5" ht="15" thickBot="1">
      <c r="A12" s="104" t="s">
        <v>9</v>
      </c>
      <c r="B12" s="107" t="s">
        <v>10</v>
      </c>
      <c r="C12" s="98" t="s">
        <v>70</v>
      </c>
      <c r="D12" s="99"/>
      <c r="E12" s="100"/>
    </row>
    <row r="13" spans="1:5" ht="14.4">
      <c r="A13" s="105"/>
      <c r="B13" s="108"/>
      <c r="C13" s="110" t="s">
        <v>24</v>
      </c>
      <c r="D13" s="111"/>
      <c r="E13" s="112"/>
    </row>
    <row r="14" spans="1:5" ht="15" customHeight="1" thickBot="1">
      <c r="A14" s="106"/>
      <c r="B14" s="109"/>
      <c r="C14" s="19" t="s">
        <v>53</v>
      </c>
      <c r="D14" s="27" t="s">
        <v>54</v>
      </c>
      <c r="E14" s="9" t="s">
        <v>68</v>
      </c>
    </row>
    <row r="15" spans="1:5" ht="15" customHeight="1">
      <c r="A15" s="101">
        <v>2013</v>
      </c>
      <c r="B15" s="31" t="s">
        <v>11</v>
      </c>
      <c r="C15" s="29">
        <v>870</v>
      </c>
      <c r="D15" s="23">
        <f t="shared" ref="D15:D52" si="0">+C15/$B$119</f>
        <v>2.0518867924528301</v>
      </c>
      <c r="E15" s="24">
        <f>+C15/$C$23*100</f>
        <v>99.428571428571431</v>
      </c>
    </row>
    <row r="16" spans="1:5" ht="15" customHeight="1">
      <c r="A16" s="102"/>
      <c r="B16" s="32" t="s">
        <v>12</v>
      </c>
      <c r="C16" s="30">
        <v>734</v>
      </c>
      <c r="D16" s="21">
        <f t="shared" si="0"/>
        <v>1.7311320754716981</v>
      </c>
      <c r="E16" s="25">
        <f t="shared" ref="E16:E30" si="1">+C16/$C$23*100</f>
        <v>83.885714285714286</v>
      </c>
    </row>
    <row r="17" spans="1:8" ht="15" customHeight="1">
      <c r="A17" s="102"/>
      <c r="B17" s="32" t="s">
        <v>13</v>
      </c>
      <c r="C17" s="30">
        <v>607</v>
      </c>
      <c r="D17" s="21">
        <f t="shared" si="0"/>
        <v>1.4316037735849056</v>
      </c>
      <c r="E17" s="25">
        <f t="shared" si="1"/>
        <v>69.371428571428567</v>
      </c>
    </row>
    <row r="18" spans="1:8" ht="15" customHeight="1">
      <c r="A18" s="102"/>
      <c r="B18" s="32" t="s">
        <v>14</v>
      </c>
      <c r="C18" s="30">
        <v>711</v>
      </c>
      <c r="D18" s="21">
        <f t="shared" si="0"/>
        <v>1.6768867924528301</v>
      </c>
      <c r="E18" s="25">
        <f t="shared" si="1"/>
        <v>81.257142857142867</v>
      </c>
    </row>
    <row r="19" spans="1:8" ht="15" customHeight="1">
      <c r="A19" s="102"/>
      <c r="B19" s="32" t="s">
        <v>15</v>
      </c>
      <c r="C19" s="30">
        <v>727</v>
      </c>
      <c r="D19" s="21">
        <f t="shared" si="0"/>
        <v>1.7146226415094339</v>
      </c>
      <c r="E19" s="25">
        <f t="shared" si="1"/>
        <v>83.085714285714289</v>
      </c>
    </row>
    <row r="20" spans="1:8" ht="15" customHeight="1">
      <c r="A20" s="102"/>
      <c r="B20" s="32" t="s">
        <v>16</v>
      </c>
      <c r="C20" s="30">
        <v>828</v>
      </c>
      <c r="D20" s="21">
        <f t="shared" si="0"/>
        <v>1.9528301886792452</v>
      </c>
      <c r="E20" s="25">
        <f t="shared" si="1"/>
        <v>94.628571428571433</v>
      </c>
    </row>
    <row r="21" spans="1:8" ht="15" customHeight="1">
      <c r="A21" s="102"/>
      <c r="B21" s="32" t="s">
        <v>17</v>
      </c>
      <c r="C21" s="30">
        <v>828</v>
      </c>
      <c r="D21" s="21">
        <f t="shared" si="0"/>
        <v>1.9528301886792452</v>
      </c>
      <c r="E21" s="25">
        <f t="shared" si="1"/>
        <v>94.628571428571433</v>
      </c>
      <c r="H21" s="48"/>
    </row>
    <row r="22" spans="1:8" ht="15" customHeight="1">
      <c r="A22" s="102"/>
      <c r="B22" s="32" t="s">
        <v>18</v>
      </c>
      <c r="C22" s="30">
        <v>875</v>
      </c>
      <c r="D22" s="21">
        <f t="shared" si="0"/>
        <v>2.0636792452830188</v>
      </c>
      <c r="E22" s="25">
        <f t="shared" si="1"/>
        <v>100</v>
      </c>
      <c r="H22" s="48"/>
    </row>
    <row r="23" spans="1:8" ht="15" customHeight="1">
      <c r="A23" s="102"/>
      <c r="B23" s="32" t="s">
        <v>39</v>
      </c>
      <c r="C23" s="30">
        <v>875</v>
      </c>
      <c r="D23" s="21">
        <f t="shared" si="0"/>
        <v>2.0636792452830188</v>
      </c>
      <c r="E23" s="25">
        <f t="shared" si="1"/>
        <v>100</v>
      </c>
      <c r="H23" s="49"/>
    </row>
    <row r="24" spans="1:8" ht="15" customHeight="1">
      <c r="A24" s="102"/>
      <c r="B24" s="32" t="s">
        <v>71</v>
      </c>
      <c r="C24" s="30">
        <v>875</v>
      </c>
      <c r="D24" s="21">
        <f t="shared" si="0"/>
        <v>2.0636792452830188</v>
      </c>
      <c r="E24" s="25">
        <f t="shared" si="1"/>
        <v>100</v>
      </c>
      <c r="H24" s="54"/>
    </row>
    <row r="25" spans="1:8" ht="15" customHeight="1" thickBot="1">
      <c r="A25" s="103"/>
      <c r="B25" s="33" t="s">
        <v>72</v>
      </c>
      <c r="C25" s="37">
        <v>875</v>
      </c>
      <c r="D25" s="22">
        <f t="shared" si="0"/>
        <v>2.0636792452830188</v>
      </c>
      <c r="E25" s="26">
        <f t="shared" si="1"/>
        <v>100</v>
      </c>
      <c r="H25" s="49"/>
    </row>
    <row r="26" spans="1:8" ht="15" customHeight="1">
      <c r="A26" s="101">
        <v>2014</v>
      </c>
      <c r="B26" s="50" t="s">
        <v>73</v>
      </c>
      <c r="C26" s="20">
        <v>957</v>
      </c>
      <c r="D26" s="23">
        <f t="shared" si="0"/>
        <v>2.2570754716981134</v>
      </c>
      <c r="E26" s="24">
        <f t="shared" si="1"/>
        <v>109.37142857142857</v>
      </c>
    </row>
    <row r="27" spans="1:8" ht="15" customHeight="1">
      <c r="A27" s="102"/>
      <c r="B27" s="51" t="s">
        <v>11</v>
      </c>
      <c r="C27" s="35">
        <v>966</v>
      </c>
      <c r="D27" s="21">
        <f t="shared" si="0"/>
        <v>2.2783018867924527</v>
      </c>
      <c r="E27" s="25">
        <f t="shared" si="1"/>
        <v>110.4</v>
      </c>
      <c r="G27" s="48"/>
    </row>
    <row r="28" spans="1:8" ht="15" customHeight="1">
      <c r="A28" s="102"/>
      <c r="B28" s="51" t="s">
        <v>12</v>
      </c>
      <c r="C28" s="35">
        <v>902.5</v>
      </c>
      <c r="D28" s="21">
        <f t="shared" si="0"/>
        <v>2.1285377358490565</v>
      </c>
      <c r="E28" s="25">
        <f t="shared" si="1"/>
        <v>103.14285714285714</v>
      </c>
      <c r="G28" s="48"/>
    </row>
    <row r="29" spans="1:8" ht="15" customHeight="1">
      <c r="A29" s="102"/>
      <c r="B29" s="52" t="s">
        <v>13</v>
      </c>
      <c r="C29" s="43">
        <f>+(753+884+962+971)/4</f>
        <v>892.5</v>
      </c>
      <c r="D29" s="41">
        <f t="shared" si="0"/>
        <v>2.1049528301886791</v>
      </c>
      <c r="E29" s="42">
        <f>+C29/$C$23*100</f>
        <v>102</v>
      </c>
      <c r="G29" s="48"/>
    </row>
    <row r="30" spans="1:8" ht="15" customHeight="1">
      <c r="A30" s="102"/>
      <c r="B30" s="52" t="s">
        <v>14</v>
      </c>
      <c r="C30" s="43">
        <v>912</v>
      </c>
      <c r="D30" s="41">
        <f t="shared" si="0"/>
        <v>2.1509433962264151</v>
      </c>
      <c r="E30" s="42">
        <f t="shared" si="1"/>
        <v>104.22857142857143</v>
      </c>
    </row>
    <row r="31" spans="1:8" ht="15" customHeight="1">
      <c r="A31" s="102"/>
      <c r="B31" s="52" t="s">
        <v>15</v>
      </c>
      <c r="C31" s="43">
        <v>818.66666666666663</v>
      </c>
      <c r="D31" s="41">
        <f t="shared" si="0"/>
        <v>1.9308176100628931</v>
      </c>
      <c r="E31" s="42">
        <f t="shared" ref="E31:E42" si="2">+C31/$C$23*100</f>
        <v>93.561904761904756</v>
      </c>
    </row>
    <row r="32" spans="1:8" ht="15" customHeight="1">
      <c r="A32" s="102"/>
      <c r="B32" s="52" t="s">
        <v>16</v>
      </c>
      <c r="C32" s="43">
        <v>845.33333333333337</v>
      </c>
      <c r="D32" s="41">
        <f t="shared" si="0"/>
        <v>1.9937106918238994</v>
      </c>
      <c r="E32" s="42">
        <f t="shared" si="2"/>
        <v>96.609523809523807</v>
      </c>
    </row>
    <row r="33" spans="1:9" ht="15" customHeight="1">
      <c r="A33" s="102"/>
      <c r="B33" s="52" t="s">
        <v>17</v>
      </c>
      <c r="C33" s="43">
        <v>1000.25</v>
      </c>
      <c r="D33" s="41">
        <f t="shared" si="0"/>
        <v>2.3590801886792452</v>
      </c>
      <c r="E33" s="42">
        <f t="shared" si="2"/>
        <v>114.31428571428572</v>
      </c>
    </row>
    <row r="34" spans="1:9" ht="15" customHeight="1">
      <c r="A34" s="102"/>
      <c r="B34" s="52" t="s">
        <v>18</v>
      </c>
      <c r="C34" s="43">
        <v>1058</v>
      </c>
      <c r="D34" s="41">
        <f t="shared" si="0"/>
        <v>2.4952830188679247</v>
      </c>
      <c r="E34" s="42">
        <f t="shared" si="2"/>
        <v>120.91428571428571</v>
      </c>
    </row>
    <row r="35" spans="1:9" ht="15" customHeight="1">
      <c r="A35" s="102"/>
      <c r="B35" s="52" t="s">
        <v>39</v>
      </c>
      <c r="C35" s="43">
        <v>1057</v>
      </c>
      <c r="D35" s="41">
        <f t="shared" si="0"/>
        <v>2.4929245283018866</v>
      </c>
      <c r="E35" s="42">
        <f t="shared" si="2"/>
        <v>120.8</v>
      </c>
    </row>
    <row r="36" spans="1:9" ht="15" customHeight="1">
      <c r="A36" s="102"/>
      <c r="B36" s="52" t="s">
        <v>71</v>
      </c>
      <c r="C36" s="43">
        <v>1224</v>
      </c>
      <c r="D36" s="41">
        <f t="shared" si="0"/>
        <v>2.8867924528301887</v>
      </c>
      <c r="E36" s="42">
        <f t="shared" si="2"/>
        <v>139.88571428571427</v>
      </c>
    </row>
    <row r="37" spans="1:9" ht="15" customHeight="1" thickBot="1">
      <c r="A37" s="103"/>
      <c r="B37" s="53" t="s">
        <v>72</v>
      </c>
      <c r="C37" s="36">
        <v>1463</v>
      </c>
      <c r="D37" s="22">
        <f t="shared" si="0"/>
        <v>3.4504716981132075</v>
      </c>
      <c r="E37" s="26">
        <f t="shared" si="2"/>
        <v>167.2</v>
      </c>
    </row>
    <row r="38" spans="1:9" ht="15" customHeight="1">
      <c r="A38" s="92">
        <v>2015</v>
      </c>
      <c r="B38" s="50" t="s">
        <v>73</v>
      </c>
      <c r="C38" s="20">
        <v>1241</v>
      </c>
      <c r="D38" s="23">
        <f t="shared" si="0"/>
        <v>2.9268867924528301</v>
      </c>
      <c r="E38" s="24">
        <f t="shared" si="2"/>
        <v>141.82857142857145</v>
      </c>
    </row>
    <row r="39" spans="1:9" ht="15" customHeight="1">
      <c r="A39" s="93"/>
      <c r="B39" s="52" t="s">
        <v>11</v>
      </c>
      <c r="C39" s="43">
        <v>1329</v>
      </c>
      <c r="D39" s="41">
        <f t="shared" si="0"/>
        <v>3.1344339622641511</v>
      </c>
      <c r="E39" s="42">
        <f t="shared" si="2"/>
        <v>151.8857142857143</v>
      </c>
    </row>
    <row r="40" spans="1:9" ht="15" customHeight="1">
      <c r="A40" s="93"/>
      <c r="B40" s="51" t="s">
        <v>12</v>
      </c>
      <c r="C40" s="35">
        <v>1220</v>
      </c>
      <c r="D40" s="21">
        <f t="shared" si="0"/>
        <v>2.8773584905660377</v>
      </c>
      <c r="E40" s="25">
        <f t="shared" si="2"/>
        <v>139.42857142857144</v>
      </c>
    </row>
    <row r="41" spans="1:9" ht="15" customHeight="1">
      <c r="A41" s="93"/>
      <c r="B41" s="51" t="s">
        <v>13</v>
      </c>
      <c r="C41" s="35">
        <v>1220</v>
      </c>
      <c r="D41" s="21">
        <f t="shared" si="0"/>
        <v>2.8773584905660377</v>
      </c>
      <c r="E41" s="25">
        <f t="shared" si="2"/>
        <v>139.42857142857144</v>
      </c>
    </row>
    <row r="42" spans="1:9" ht="15" customHeight="1">
      <c r="A42" s="93"/>
      <c r="B42" s="51" t="s">
        <v>14</v>
      </c>
      <c r="C42" s="35">
        <v>1133</v>
      </c>
      <c r="D42" s="21">
        <f t="shared" si="0"/>
        <v>2.6721698113207548</v>
      </c>
      <c r="E42" s="25">
        <f t="shared" si="2"/>
        <v>129.48571428571429</v>
      </c>
    </row>
    <row r="43" spans="1:9" ht="15" customHeight="1">
      <c r="A43" s="93"/>
      <c r="B43" s="51" t="s">
        <v>15</v>
      </c>
      <c r="C43" s="35">
        <v>1264</v>
      </c>
      <c r="D43" s="21">
        <f t="shared" si="0"/>
        <v>2.9811320754716979</v>
      </c>
      <c r="E43" s="25">
        <f t="shared" ref="E43:E52" si="3">+C43/$C$23*100</f>
        <v>144.45714285714286</v>
      </c>
    </row>
    <row r="44" spans="1:9" ht="15" customHeight="1">
      <c r="A44" s="93"/>
      <c r="B44" s="51" t="s">
        <v>16</v>
      </c>
      <c r="C44" s="35">
        <v>1324</v>
      </c>
      <c r="D44" s="21">
        <f t="shared" si="0"/>
        <v>3.1226415094339623</v>
      </c>
      <c r="E44" s="25">
        <f t="shared" si="3"/>
        <v>151.31428571428572</v>
      </c>
    </row>
    <row r="45" spans="1:9" ht="15" customHeight="1">
      <c r="A45" s="93"/>
      <c r="B45" s="51" t="s">
        <v>17</v>
      </c>
      <c r="C45" s="35">
        <v>1518</v>
      </c>
      <c r="D45" s="21">
        <f t="shared" si="0"/>
        <v>3.5801886792452828</v>
      </c>
      <c r="E45" s="25">
        <f t="shared" si="3"/>
        <v>173.48571428571429</v>
      </c>
      <c r="G45" s="49"/>
      <c r="I45" s="49"/>
    </row>
    <row r="46" spans="1:9" ht="15" customHeight="1">
      <c r="A46" s="93"/>
      <c r="B46" s="62" t="s">
        <v>18</v>
      </c>
      <c r="C46" s="55">
        <v>1298</v>
      </c>
      <c r="D46" s="56">
        <f t="shared" si="0"/>
        <v>3.0613207547169812</v>
      </c>
      <c r="E46" s="57">
        <f t="shared" si="3"/>
        <v>148.34285714285713</v>
      </c>
    </row>
    <row r="47" spans="1:9" ht="15" customHeight="1">
      <c r="A47" s="93"/>
      <c r="B47" s="51" t="s">
        <v>39</v>
      </c>
      <c r="C47" s="60">
        <v>1310</v>
      </c>
      <c r="D47" s="21">
        <f t="shared" si="0"/>
        <v>3.0896226415094339</v>
      </c>
      <c r="E47" s="72">
        <f t="shared" si="3"/>
        <v>149.71428571428572</v>
      </c>
    </row>
    <row r="48" spans="1:9" ht="15" customHeight="1">
      <c r="A48" s="93"/>
      <c r="B48" s="51" t="s">
        <v>71</v>
      </c>
      <c r="C48" s="60">
        <v>1374</v>
      </c>
      <c r="D48" s="21">
        <f t="shared" si="0"/>
        <v>3.2405660377358489</v>
      </c>
      <c r="E48" s="72">
        <f t="shared" si="3"/>
        <v>157.02857142857144</v>
      </c>
    </row>
    <row r="49" spans="1:9" ht="15" customHeight="1" thickBot="1">
      <c r="A49" s="93"/>
      <c r="B49" s="53" t="s">
        <v>72</v>
      </c>
      <c r="C49" s="65">
        <v>1311</v>
      </c>
      <c r="D49" s="22">
        <f t="shared" si="0"/>
        <v>3.0919811320754715</v>
      </c>
      <c r="E49" s="73">
        <f t="shared" si="3"/>
        <v>149.82857142857142</v>
      </c>
      <c r="I49" s="49"/>
    </row>
    <row r="50" spans="1:9" ht="15" customHeight="1">
      <c r="A50" s="101">
        <v>2016</v>
      </c>
      <c r="B50" s="50" t="s">
        <v>73</v>
      </c>
      <c r="C50" s="71">
        <v>1361</v>
      </c>
      <c r="D50" s="23">
        <f t="shared" si="0"/>
        <v>3.2099056603773586</v>
      </c>
      <c r="E50" s="87">
        <f t="shared" si="3"/>
        <v>155.54285714285714</v>
      </c>
    </row>
    <row r="51" spans="1:9" ht="15" customHeight="1">
      <c r="A51" s="102"/>
      <c r="B51" s="51" t="s">
        <v>11</v>
      </c>
      <c r="C51" s="60">
        <v>1602</v>
      </c>
      <c r="D51" s="21">
        <f t="shared" si="0"/>
        <v>3.7783018867924527</v>
      </c>
      <c r="E51" s="72">
        <f t="shared" si="3"/>
        <v>183.08571428571429</v>
      </c>
    </row>
    <row r="52" spans="1:9" ht="15" customHeight="1">
      <c r="A52" s="102"/>
      <c r="B52" s="51" t="s">
        <v>12</v>
      </c>
      <c r="C52" s="60">
        <v>1602</v>
      </c>
      <c r="D52" s="21">
        <f t="shared" si="0"/>
        <v>3.7783018867924527</v>
      </c>
      <c r="E52" s="72">
        <f t="shared" si="3"/>
        <v>183.08571428571429</v>
      </c>
    </row>
    <row r="53" spans="1:9" ht="15" customHeight="1">
      <c r="A53" s="102"/>
      <c r="B53" s="51" t="s">
        <v>13</v>
      </c>
      <c r="C53" s="60">
        <v>1757</v>
      </c>
      <c r="D53" s="21">
        <f t="shared" ref="D53:D58" si="4">+C53/$B$119</f>
        <v>4.1438679245283021</v>
      </c>
      <c r="E53" s="72">
        <f t="shared" ref="E53:E58" si="5">+C53/$C$23*100</f>
        <v>200.8</v>
      </c>
    </row>
    <row r="54" spans="1:9" ht="15" customHeight="1">
      <c r="A54" s="102"/>
      <c r="B54" s="51" t="s">
        <v>14</v>
      </c>
      <c r="C54" s="60">
        <v>1757</v>
      </c>
      <c r="D54" s="21">
        <f t="shared" si="4"/>
        <v>4.1438679245283021</v>
      </c>
      <c r="E54" s="72">
        <f t="shared" si="5"/>
        <v>200.8</v>
      </c>
    </row>
    <row r="55" spans="1:9" ht="15" customHeight="1">
      <c r="A55" s="102"/>
      <c r="B55" s="51" t="s">
        <v>15</v>
      </c>
      <c r="C55" s="60">
        <v>1283</v>
      </c>
      <c r="D55" s="21">
        <f t="shared" si="4"/>
        <v>3.0259433962264151</v>
      </c>
      <c r="E55" s="72">
        <f t="shared" si="5"/>
        <v>146.62857142857143</v>
      </c>
    </row>
    <row r="56" spans="1:9" ht="15" customHeight="1">
      <c r="A56" s="102"/>
      <c r="B56" s="51" t="s">
        <v>16</v>
      </c>
      <c r="C56" s="60">
        <v>1820</v>
      </c>
      <c r="D56" s="21">
        <f t="shared" si="4"/>
        <v>4.2924528301886795</v>
      </c>
      <c r="E56" s="72">
        <f t="shared" si="5"/>
        <v>208</v>
      </c>
    </row>
    <row r="57" spans="1:9" ht="15" customHeight="1">
      <c r="A57" s="102"/>
      <c r="B57" s="51" t="s">
        <v>17</v>
      </c>
      <c r="C57" s="60">
        <v>1793</v>
      </c>
      <c r="D57" s="21">
        <f t="shared" si="4"/>
        <v>4.2287735849056602</v>
      </c>
      <c r="E57" s="72">
        <f t="shared" si="5"/>
        <v>204.91428571428568</v>
      </c>
    </row>
    <row r="58" spans="1:9" ht="15" customHeight="1">
      <c r="A58" s="102"/>
      <c r="B58" s="51" t="s">
        <v>18</v>
      </c>
      <c r="C58" s="60">
        <v>1793</v>
      </c>
      <c r="D58" s="21">
        <f t="shared" si="4"/>
        <v>4.2287735849056602</v>
      </c>
      <c r="E58" s="72">
        <f t="shared" si="5"/>
        <v>204.91428571428568</v>
      </c>
    </row>
    <row r="59" spans="1:9" ht="15" customHeight="1">
      <c r="A59" s="102"/>
      <c r="B59" s="51" t="s">
        <v>39</v>
      </c>
      <c r="C59" s="60">
        <v>2470</v>
      </c>
      <c r="D59" s="21">
        <f t="shared" ref="D59" si="6">+C59/$B$119</f>
        <v>5.8254716981132075</v>
      </c>
      <c r="E59" s="72">
        <f t="shared" ref="E59" si="7">+C59/$C$23*100</f>
        <v>282.28571428571428</v>
      </c>
    </row>
    <row r="60" spans="1:9" ht="15" customHeight="1">
      <c r="A60" s="102"/>
      <c r="B60" s="51" t="s">
        <v>71</v>
      </c>
      <c r="C60" s="60">
        <v>2705</v>
      </c>
      <c r="D60" s="21">
        <f t="shared" ref="D60" si="8">+C60/$B$119</f>
        <v>6.3797169811320753</v>
      </c>
      <c r="E60" s="72">
        <f t="shared" ref="E60" si="9">+C60/$C$23*100</f>
        <v>309.14285714285717</v>
      </c>
    </row>
    <row r="61" spans="1:9" ht="15" customHeight="1" thickBot="1">
      <c r="A61" s="102"/>
      <c r="B61" s="53" t="s">
        <v>72</v>
      </c>
      <c r="C61" s="65">
        <v>2984</v>
      </c>
      <c r="D61" s="22">
        <f t="shared" ref="D61" si="10">+C61/$B$119</f>
        <v>7.0377358490566042</v>
      </c>
      <c r="E61" s="73">
        <f t="shared" ref="E61" si="11">+C61/$C$23*100</f>
        <v>341.02857142857141</v>
      </c>
    </row>
    <row r="62" spans="1:9" ht="15" customHeight="1">
      <c r="A62" s="92">
        <v>2017</v>
      </c>
      <c r="B62" s="50" t="s">
        <v>73</v>
      </c>
      <c r="C62" s="83">
        <v>1839.25</v>
      </c>
      <c r="D62" s="56">
        <f t="shared" ref="D62" si="12">+C62/$B$119</f>
        <v>4.3378537735849054</v>
      </c>
      <c r="E62" s="86">
        <f t="shared" ref="E62" si="13">+C62/$C$23*100</f>
        <v>210.2</v>
      </c>
    </row>
    <row r="63" spans="1:9" ht="15" customHeight="1">
      <c r="A63" s="93"/>
      <c r="B63" s="62" t="s">
        <v>11</v>
      </c>
      <c r="C63" s="83">
        <v>3190</v>
      </c>
      <c r="D63" s="56">
        <f t="shared" ref="D63:D98" si="14">+C63/$B$119</f>
        <v>7.5235849056603774</v>
      </c>
      <c r="E63" s="86">
        <f t="shared" ref="E63:E98" si="15">+C63/$C$23*100</f>
        <v>364.57142857142861</v>
      </c>
    </row>
    <row r="64" spans="1:9" ht="15" customHeight="1">
      <c r="A64" s="93"/>
      <c r="B64" s="62" t="s">
        <v>12</v>
      </c>
      <c r="C64" s="83">
        <v>2184</v>
      </c>
      <c r="D64" s="56">
        <f t="shared" si="14"/>
        <v>5.1509433962264151</v>
      </c>
      <c r="E64" s="86">
        <f t="shared" si="15"/>
        <v>249.6</v>
      </c>
    </row>
    <row r="65" spans="1:5" ht="15" customHeight="1">
      <c r="A65" s="93"/>
      <c r="B65" s="62" t="s">
        <v>13</v>
      </c>
      <c r="C65" s="83">
        <v>2184</v>
      </c>
      <c r="D65" s="56">
        <f t="shared" si="14"/>
        <v>5.1509433962264151</v>
      </c>
      <c r="E65" s="86">
        <f t="shared" si="15"/>
        <v>249.6</v>
      </c>
    </row>
    <row r="66" spans="1:5" ht="15" customHeight="1">
      <c r="A66" s="93"/>
      <c r="B66" s="62" t="s">
        <v>14</v>
      </c>
      <c r="C66" s="83">
        <v>2184</v>
      </c>
      <c r="D66" s="56">
        <f t="shared" si="14"/>
        <v>5.1509433962264151</v>
      </c>
      <c r="E66" s="86">
        <f t="shared" si="15"/>
        <v>249.6</v>
      </c>
    </row>
    <row r="67" spans="1:5" ht="15" customHeight="1">
      <c r="A67" s="93"/>
      <c r="B67" s="62" t="s">
        <v>15</v>
      </c>
      <c r="C67" s="83">
        <v>2422</v>
      </c>
      <c r="D67" s="56">
        <f t="shared" si="14"/>
        <v>5.7122641509433958</v>
      </c>
      <c r="E67" s="86">
        <f t="shared" si="15"/>
        <v>276.79999999999995</v>
      </c>
    </row>
    <row r="68" spans="1:5" ht="15" customHeight="1">
      <c r="A68" s="93"/>
      <c r="B68" s="62" t="s">
        <v>16</v>
      </c>
      <c r="C68" s="83">
        <v>3147</v>
      </c>
      <c r="D68" s="56">
        <f t="shared" si="14"/>
        <v>7.4221698113207548</v>
      </c>
      <c r="E68" s="86">
        <f t="shared" si="15"/>
        <v>359.65714285714284</v>
      </c>
    </row>
    <row r="69" spans="1:5" ht="15" customHeight="1">
      <c r="A69" s="93"/>
      <c r="B69" s="62" t="s">
        <v>17</v>
      </c>
      <c r="C69" s="83">
        <v>3148</v>
      </c>
      <c r="D69" s="56">
        <f t="shared" si="14"/>
        <v>7.4245283018867925</v>
      </c>
      <c r="E69" s="86">
        <f t="shared" si="15"/>
        <v>359.7714285714286</v>
      </c>
    </row>
    <row r="70" spans="1:5" ht="15" customHeight="1">
      <c r="A70" s="93"/>
      <c r="B70" s="62" t="s">
        <v>18</v>
      </c>
      <c r="C70" s="83">
        <v>2563</v>
      </c>
      <c r="D70" s="56">
        <f t="shared" si="14"/>
        <v>6.0448113207547172</v>
      </c>
      <c r="E70" s="86">
        <f t="shared" si="15"/>
        <v>292.91428571428571</v>
      </c>
    </row>
    <row r="71" spans="1:5" ht="15" customHeight="1">
      <c r="A71" s="93"/>
      <c r="B71" s="62" t="s">
        <v>39</v>
      </c>
      <c r="C71" s="83">
        <v>2669</v>
      </c>
      <c r="D71" s="56">
        <f t="shared" si="14"/>
        <v>6.2948113207547172</v>
      </c>
      <c r="E71" s="86">
        <f t="shared" si="15"/>
        <v>305.02857142857141</v>
      </c>
    </row>
    <row r="72" spans="1:5" ht="15" customHeight="1">
      <c r="A72" s="93"/>
      <c r="B72" s="62" t="s">
        <v>71</v>
      </c>
      <c r="C72" s="83">
        <v>1657</v>
      </c>
      <c r="D72" s="56">
        <f t="shared" si="14"/>
        <v>3.9080188679245285</v>
      </c>
      <c r="E72" s="86">
        <f t="shared" si="15"/>
        <v>189.37142857142857</v>
      </c>
    </row>
    <row r="73" spans="1:5" ht="15" customHeight="1" thickBot="1">
      <c r="A73" s="93"/>
      <c r="B73" s="78" t="s">
        <v>72</v>
      </c>
      <c r="C73" s="82">
        <v>2467.5</v>
      </c>
      <c r="D73" s="22">
        <f t="shared" si="14"/>
        <v>5.819575471698113</v>
      </c>
      <c r="E73" s="73">
        <f t="shared" si="15"/>
        <v>282</v>
      </c>
    </row>
    <row r="74" spans="1:5" ht="15" customHeight="1">
      <c r="A74" s="92">
        <v>2018</v>
      </c>
      <c r="B74" s="50" t="s">
        <v>73</v>
      </c>
      <c r="C74" s="85">
        <v>1833</v>
      </c>
      <c r="D74" s="23">
        <f t="shared" si="14"/>
        <v>4.3231132075471699</v>
      </c>
      <c r="E74" s="87">
        <f t="shared" si="15"/>
        <v>209.48571428571427</v>
      </c>
    </row>
    <row r="75" spans="1:5" ht="15" customHeight="1">
      <c r="A75" s="93"/>
      <c r="B75" s="62" t="s">
        <v>11</v>
      </c>
      <c r="C75" s="83">
        <v>2161</v>
      </c>
      <c r="D75" s="56">
        <f t="shared" si="14"/>
        <v>5.0966981132075473</v>
      </c>
      <c r="E75" s="86">
        <f t="shared" si="15"/>
        <v>246.97142857142859</v>
      </c>
    </row>
    <row r="76" spans="1:5" ht="15" customHeight="1">
      <c r="A76" s="93"/>
      <c r="B76" s="62" t="s">
        <v>12</v>
      </c>
      <c r="C76" s="83">
        <v>2048</v>
      </c>
      <c r="D76" s="56">
        <f t="shared" si="14"/>
        <v>4.8301886792452828</v>
      </c>
      <c r="E76" s="86">
        <f t="shared" si="15"/>
        <v>234.05714285714288</v>
      </c>
    </row>
    <row r="77" spans="1:5" ht="15" customHeight="1">
      <c r="A77" s="93"/>
      <c r="B77" s="62" t="s">
        <v>13</v>
      </c>
      <c r="C77" s="83">
        <v>2633</v>
      </c>
      <c r="D77" s="56">
        <f t="shared" si="14"/>
        <v>6.2099056603773581</v>
      </c>
      <c r="E77" s="86">
        <f t="shared" si="15"/>
        <v>300.91428571428571</v>
      </c>
    </row>
    <row r="78" spans="1:5" ht="15" customHeight="1">
      <c r="A78" s="93"/>
      <c r="B78" s="62" t="s">
        <v>14</v>
      </c>
      <c r="C78" s="83">
        <v>1881</v>
      </c>
      <c r="D78" s="56">
        <f t="shared" si="14"/>
        <v>4.4363207547169807</v>
      </c>
      <c r="E78" s="86">
        <f t="shared" si="15"/>
        <v>214.97142857142859</v>
      </c>
    </row>
    <row r="79" spans="1:5" ht="15" customHeight="1">
      <c r="A79" s="93"/>
      <c r="B79" s="62" t="s">
        <v>15</v>
      </c>
      <c r="C79" s="83">
        <v>1850</v>
      </c>
      <c r="D79" s="56">
        <f t="shared" si="14"/>
        <v>4.3632075471698117</v>
      </c>
      <c r="E79" s="86">
        <f t="shared" si="15"/>
        <v>211.42857142857144</v>
      </c>
    </row>
    <row r="80" spans="1:5" ht="15" customHeight="1">
      <c r="A80" s="93"/>
      <c r="B80" s="62" t="s">
        <v>16</v>
      </c>
      <c r="C80" s="83">
        <v>3069</v>
      </c>
      <c r="D80" s="56">
        <f t="shared" si="14"/>
        <v>7.2382075471698117</v>
      </c>
      <c r="E80" s="86">
        <f t="shared" si="15"/>
        <v>350.74285714285713</v>
      </c>
    </row>
    <row r="81" spans="1:5" ht="15" customHeight="1">
      <c r="A81" s="93"/>
      <c r="B81" s="62" t="s">
        <v>17</v>
      </c>
      <c r="C81" s="83">
        <v>3139</v>
      </c>
      <c r="D81" s="56">
        <f t="shared" si="14"/>
        <v>7.4033018867924527</v>
      </c>
      <c r="E81" s="86">
        <f t="shared" si="15"/>
        <v>358.74285714285719</v>
      </c>
    </row>
    <row r="82" spans="1:5" ht="15" customHeight="1">
      <c r="A82" s="93"/>
      <c r="B82" s="62" t="s">
        <v>18</v>
      </c>
      <c r="C82" s="83">
        <v>4935</v>
      </c>
      <c r="D82" s="56">
        <f t="shared" si="14"/>
        <v>11.639150943396226</v>
      </c>
      <c r="E82" s="86">
        <f t="shared" si="15"/>
        <v>564</v>
      </c>
    </row>
    <row r="83" spans="1:5" ht="15" customHeight="1">
      <c r="A83" s="93"/>
      <c r="B83" s="62" t="s">
        <v>39</v>
      </c>
      <c r="C83" s="83">
        <v>2840</v>
      </c>
      <c r="D83" s="56">
        <f t="shared" si="14"/>
        <v>6.6981132075471699</v>
      </c>
      <c r="E83" s="86">
        <f t="shared" si="15"/>
        <v>324.57142857142856</v>
      </c>
    </row>
    <row r="84" spans="1:5" ht="15" customHeight="1">
      <c r="A84" s="93"/>
      <c r="B84" s="62" t="s">
        <v>71</v>
      </c>
      <c r="C84" s="83">
        <v>5674</v>
      </c>
      <c r="D84" s="56">
        <f t="shared" si="14"/>
        <v>13.382075471698114</v>
      </c>
      <c r="E84" s="86">
        <f t="shared" si="15"/>
        <v>648.45714285714291</v>
      </c>
    </row>
    <row r="85" spans="1:5" ht="15" customHeight="1" thickBot="1">
      <c r="A85" s="93"/>
      <c r="B85" s="78" t="s">
        <v>72</v>
      </c>
      <c r="C85" s="75">
        <v>8967</v>
      </c>
      <c r="D85" s="76">
        <f t="shared" si="14"/>
        <v>21.148584905660378</v>
      </c>
      <c r="E85" s="80">
        <f t="shared" si="15"/>
        <v>1024.8</v>
      </c>
    </row>
    <row r="86" spans="1:5" ht="15" customHeight="1">
      <c r="A86" s="92">
        <v>2019</v>
      </c>
      <c r="B86" s="50" t="s">
        <v>73</v>
      </c>
      <c r="C86" s="85">
        <v>6643</v>
      </c>
      <c r="D86" s="23">
        <f t="shared" si="14"/>
        <v>15.66745283018868</v>
      </c>
      <c r="E86" s="24">
        <f t="shared" si="15"/>
        <v>759.19999999999993</v>
      </c>
    </row>
    <row r="87" spans="1:5" ht="15" customHeight="1">
      <c r="A87" s="93"/>
      <c r="B87" s="62" t="s">
        <v>11</v>
      </c>
      <c r="C87" s="83">
        <v>9448</v>
      </c>
      <c r="D87" s="56">
        <f t="shared" si="14"/>
        <v>22.283018867924529</v>
      </c>
      <c r="E87" s="57">
        <f t="shared" si="15"/>
        <v>1079.7714285714285</v>
      </c>
    </row>
    <row r="88" spans="1:5" ht="15" customHeight="1">
      <c r="A88" s="93"/>
      <c r="B88" s="62" t="s">
        <v>12</v>
      </c>
      <c r="C88" s="83">
        <v>3320</v>
      </c>
      <c r="D88" s="56">
        <f t="shared" si="14"/>
        <v>7.8301886792452828</v>
      </c>
      <c r="E88" s="57">
        <f t="shared" si="15"/>
        <v>379.42857142857144</v>
      </c>
    </row>
    <row r="89" spans="1:5" ht="15" customHeight="1">
      <c r="A89" s="93"/>
      <c r="B89" s="62" t="s">
        <v>13</v>
      </c>
      <c r="C89" s="83">
        <v>4385</v>
      </c>
      <c r="D89" s="56">
        <f t="shared" si="14"/>
        <v>10.341981132075471</v>
      </c>
      <c r="E89" s="57">
        <f t="shared" si="15"/>
        <v>501.14285714285717</v>
      </c>
    </row>
    <row r="90" spans="1:5" ht="15" customHeight="1">
      <c r="A90" s="93"/>
      <c r="B90" s="62" t="s">
        <v>14</v>
      </c>
      <c r="C90" s="83">
        <v>3713</v>
      </c>
      <c r="D90" s="56">
        <f t="shared" si="14"/>
        <v>8.7570754716981138</v>
      </c>
      <c r="E90" s="57">
        <f t="shared" si="15"/>
        <v>424.34285714285716</v>
      </c>
    </row>
    <row r="91" spans="1:5" ht="15" customHeight="1">
      <c r="A91" s="93"/>
      <c r="B91" s="62" t="s">
        <v>15</v>
      </c>
      <c r="C91" s="83">
        <v>4714</v>
      </c>
      <c r="D91" s="56">
        <f t="shared" si="14"/>
        <v>11.117924528301886</v>
      </c>
      <c r="E91" s="57">
        <f t="shared" si="15"/>
        <v>538.74285714285713</v>
      </c>
    </row>
    <row r="92" spans="1:5" ht="15" customHeight="1">
      <c r="A92" s="93"/>
      <c r="B92" s="62" t="s">
        <v>16</v>
      </c>
      <c r="C92" s="83">
        <v>3888</v>
      </c>
      <c r="D92" s="56">
        <f t="shared" si="14"/>
        <v>9.1698113207547163</v>
      </c>
      <c r="E92" s="57">
        <f t="shared" si="15"/>
        <v>444.3428571428571</v>
      </c>
    </row>
    <row r="93" spans="1:5" ht="15" customHeight="1">
      <c r="A93" s="93"/>
      <c r="B93" s="62" t="s">
        <v>17</v>
      </c>
      <c r="C93" s="83">
        <v>4113</v>
      </c>
      <c r="D93" s="56">
        <f t="shared" si="14"/>
        <v>9.7004716981132084</v>
      </c>
      <c r="E93" s="57">
        <f t="shared" si="15"/>
        <v>470.05714285714282</v>
      </c>
    </row>
    <row r="94" spans="1:5" ht="15" customHeight="1">
      <c r="A94" s="93"/>
      <c r="B94" s="62" t="s">
        <v>18</v>
      </c>
      <c r="C94" s="83">
        <v>4612</v>
      </c>
      <c r="D94" s="56">
        <f t="shared" si="14"/>
        <v>10.877358490566039</v>
      </c>
      <c r="E94" s="57">
        <f t="shared" si="15"/>
        <v>527.08571428571429</v>
      </c>
    </row>
    <row r="95" spans="1:5" ht="15" customHeight="1">
      <c r="A95" s="93"/>
      <c r="B95" s="62" t="s">
        <v>39</v>
      </c>
      <c r="C95" s="83">
        <v>4612</v>
      </c>
      <c r="D95" s="56">
        <f t="shared" si="14"/>
        <v>10.877358490566039</v>
      </c>
      <c r="E95" s="57">
        <f t="shared" si="15"/>
        <v>527.08571428571429</v>
      </c>
    </row>
    <row r="96" spans="1:5" ht="15" customHeight="1">
      <c r="A96" s="93"/>
      <c r="B96" s="62" t="s">
        <v>71</v>
      </c>
      <c r="C96" s="83">
        <v>11416</v>
      </c>
      <c r="D96" s="56">
        <f t="shared" si="14"/>
        <v>26.924528301886792</v>
      </c>
      <c r="E96" s="57">
        <f t="shared" si="15"/>
        <v>1304.6857142857143</v>
      </c>
    </row>
    <row r="97" spans="1:5" ht="15" customHeight="1" thickBot="1">
      <c r="A97" s="94"/>
      <c r="B97" s="78" t="s">
        <v>72</v>
      </c>
      <c r="C97" s="75">
        <v>10860</v>
      </c>
      <c r="D97" s="76">
        <f t="shared" si="14"/>
        <v>25.613207547169811</v>
      </c>
      <c r="E97" s="77">
        <f t="shared" si="15"/>
        <v>1241.1428571428571</v>
      </c>
    </row>
    <row r="98" spans="1:5" ht="15" customHeight="1">
      <c r="A98" s="92">
        <v>2020</v>
      </c>
      <c r="B98" s="50" t="s">
        <v>73</v>
      </c>
      <c r="C98" s="85">
        <v>6739</v>
      </c>
      <c r="D98" s="23">
        <f t="shared" si="14"/>
        <v>15.893867924528301</v>
      </c>
      <c r="E98" s="24">
        <f t="shared" si="15"/>
        <v>770.17142857142858</v>
      </c>
    </row>
    <row r="99" spans="1:5" ht="15" customHeight="1">
      <c r="A99" s="93"/>
      <c r="B99" s="62" t="s">
        <v>11</v>
      </c>
      <c r="C99" s="13" t="s">
        <v>75</v>
      </c>
      <c r="D99" s="56" t="s">
        <v>75</v>
      </c>
      <c r="E99" s="57" t="s">
        <v>75</v>
      </c>
    </row>
    <row r="100" spans="1:5" ht="15" customHeight="1">
      <c r="A100" s="93"/>
      <c r="B100" s="62" t="s">
        <v>12</v>
      </c>
      <c r="C100" s="83" t="s">
        <v>75</v>
      </c>
      <c r="D100" s="56" t="s">
        <v>75</v>
      </c>
      <c r="E100" s="57" t="s">
        <v>75</v>
      </c>
    </row>
    <row r="101" spans="1:5" ht="15" customHeight="1">
      <c r="A101" s="93"/>
      <c r="B101" s="62" t="s">
        <v>13</v>
      </c>
      <c r="C101" s="83" t="s">
        <v>75</v>
      </c>
      <c r="D101" s="56" t="s">
        <v>75</v>
      </c>
      <c r="E101" s="57" t="s">
        <v>75</v>
      </c>
    </row>
    <row r="102" spans="1:5" ht="15" customHeight="1">
      <c r="A102" s="93"/>
      <c r="B102" s="62" t="s">
        <v>14</v>
      </c>
      <c r="C102" s="83" t="s">
        <v>75</v>
      </c>
      <c r="D102" s="56" t="s">
        <v>75</v>
      </c>
      <c r="E102" s="57" t="s">
        <v>75</v>
      </c>
    </row>
    <row r="103" spans="1:5" ht="15" customHeight="1">
      <c r="A103" s="93"/>
      <c r="B103" s="62" t="s">
        <v>15</v>
      </c>
      <c r="C103" s="83" t="s">
        <v>75</v>
      </c>
      <c r="D103" s="56" t="s">
        <v>75</v>
      </c>
      <c r="E103" s="57" t="s">
        <v>75</v>
      </c>
    </row>
    <row r="104" spans="1:5" ht="15" customHeight="1">
      <c r="A104" s="93"/>
      <c r="B104" s="62" t="s">
        <v>16</v>
      </c>
      <c r="C104" s="83" t="s">
        <v>75</v>
      </c>
      <c r="D104" s="56" t="s">
        <v>75</v>
      </c>
      <c r="E104" s="57" t="s">
        <v>75</v>
      </c>
    </row>
    <row r="105" spans="1:5" ht="15" customHeight="1">
      <c r="A105" s="93"/>
      <c r="B105" s="62" t="s">
        <v>17</v>
      </c>
      <c r="C105" s="83" t="s">
        <v>75</v>
      </c>
      <c r="D105" s="56" t="s">
        <v>75</v>
      </c>
      <c r="E105" s="57" t="s">
        <v>75</v>
      </c>
    </row>
    <row r="106" spans="1:5" ht="15" customHeight="1">
      <c r="A106" s="93"/>
      <c r="B106" s="62" t="s">
        <v>18</v>
      </c>
      <c r="C106" s="83" t="s">
        <v>75</v>
      </c>
      <c r="D106" s="56" t="s">
        <v>75</v>
      </c>
      <c r="E106" s="57" t="s">
        <v>75</v>
      </c>
    </row>
    <row r="107" spans="1:5" ht="15" customHeight="1">
      <c r="A107" s="93"/>
      <c r="B107" s="62" t="s">
        <v>39</v>
      </c>
      <c r="C107" s="83" t="s">
        <v>75</v>
      </c>
      <c r="D107" s="56" t="s">
        <v>75</v>
      </c>
      <c r="E107" s="57" t="s">
        <v>75</v>
      </c>
    </row>
    <row r="108" spans="1:5" ht="15" customHeight="1">
      <c r="A108" s="93"/>
      <c r="B108" s="62" t="s">
        <v>71</v>
      </c>
      <c r="C108" s="83" t="s">
        <v>75</v>
      </c>
      <c r="D108" s="56" t="s">
        <v>75</v>
      </c>
      <c r="E108" s="57" t="s">
        <v>75</v>
      </c>
    </row>
    <row r="109" spans="1:5" ht="15" customHeight="1" thickBot="1">
      <c r="A109" s="93"/>
      <c r="B109" s="78" t="s">
        <v>72</v>
      </c>
      <c r="C109" s="75" t="s">
        <v>75</v>
      </c>
      <c r="D109" s="76" t="s">
        <v>75</v>
      </c>
      <c r="E109" s="77" t="s">
        <v>75</v>
      </c>
    </row>
    <row r="110" spans="1:5" ht="15" customHeight="1">
      <c r="A110" s="92">
        <v>2021</v>
      </c>
      <c r="B110" s="62" t="s">
        <v>73</v>
      </c>
      <c r="C110" s="83" t="s">
        <v>75</v>
      </c>
      <c r="D110" s="56" t="s">
        <v>75</v>
      </c>
      <c r="E110" s="57" t="s">
        <v>75</v>
      </c>
    </row>
    <row r="111" spans="1:5" ht="15" customHeight="1">
      <c r="A111" s="93"/>
      <c r="B111" s="62" t="s">
        <v>11</v>
      </c>
      <c r="C111" s="83" t="s">
        <v>75</v>
      </c>
      <c r="D111" s="56" t="s">
        <v>75</v>
      </c>
      <c r="E111" s="57" t="s">
        <v>75</v>
      </c>
    </row>
    <row r="112" spans="1:5" ht="15" customHeight="1">
      <c r="A112" s="93"/>
      <c r="B112" s="62" t="s">
        <v>12</v>
      </c>
      <c r="C112" s="83" t="s">
        <v>75</v>
      </c>
      <c r="D112" s="56" t="s">
        <v>75</v>
      </c>
      <c r="E112" s="57" t="s">
        <v>75</v>
      </c>
    </row>
    <row r="113" spans="1:7" ht="15" customHeight="1">
      <c r="A113" s="93"/>
      <c r="B113" s="62" t="s">
        <v>13</v>
      </c>
      <c r="C113" s="83" t="s">
        <v>75</v>
      </c>
      <c r="D113" s="56" t="s">
        <v>75</v>
      </c>
      <c r="E113" s="57" t="s">
        <v>75</v>
      </c>
    </row>
    <row r="114" spans="1:7" ht="15" customHeight="1">
      <c r="A114" s="93"/>
      <c r="B114" s="62" t="s">
        <v>14</v>
      </c>
      <c r="C114" s="83" t="s">
        <v>75</v>
      </c>
      <c r="D114" s="56" t="s">
        <v>75</v>
      </c>
      <c r="E114" s="57" t="s">
        <v>75</v>
      </c>
    </row>
    <row r="115" spans="1:7" ht="15" customHeight="1">
      <c r="A115" s="93"/>
      <c r="B115" s="62" t="s">
        <v>15</v>
      </c>
      <c r="C115" s="83" t="s">
        <v>75</v>
      </c>
      <c r="D115" s="56" t="s">
        <v>75</v>
      </c>
      <c r="E115" s="57" t="s">
        <v>75</v>
      </c>
    </row>
    <row r="116" spans="1:7" ht="15" customHeight="1">
      <c r="A116" s="93"/>
      <c r="B116" s="62" t="s">
        <v>16</v>
      </c>
      <c r="C116" s="83" t="s">
        <v>75</v>
      </c>
      <c r="D116" s="56" t="s">
        <v>75</v>
      </c>
      <c r="E116" s="57" t="s">
        <v>75</v>
      </c>
    </row>
    <row r="117" spans="1:7" ht="15" customHeight="1">
      <c r="A117" s="93"/>
      <c r="B117" s="62" t="s">
        <v>17</v>
      </c>
      <c r="C117" s="83" t="s">
        <v>75</v>
      </c>
      <c r="D117" s="56" t="s">
        <v>75</v>
      </c>
      <c r="E117" s="57" t="s">
        <v>75</v>
      </c>
    </row>
    <row r="118" spans="1:7" ht="15" customHeight="1" thickBot="1">
      <c r="A118" s="94"/>
      <c r="B118" s="78" t="s">
        <v>18</v>
      </c>
      <c r="C118" s="75">
        <v>11537</v>
      </c>
      <c r="D118" s="76">
        <f t="shared" ref="D118" si="16">+C118/$B$119</f>
        <v>27.209905660377359</v>
      </c>
      <c r="E118" s="77">
        <f t="shared" ref="E118" si="17">+C118/$C$23*100</f>
        <v>1318.5142857142857</v>
      </c>
    </row>
    <row r="119" spans="1:7" ht="15" customHeight="1">
      <c r="A119" s="70" t="s">
        <v>76</v>
      </c>
      <c r="B119" s="15">
        <v>424</v>
      </c>
    </row>
    <row r="120" spans="1:7" ht="15" customHeight="1">
      <c r="A120" s="3"/>
      <c r="B120" s="18"/>
    </row>
    <row r="121" spans="1:7" ht="15" customHeight="1">
      <c r="A121" s="8" t="s">
        <v>25</v>
      </c>
    </row>
    <row r="122" spans="1:7" ht="15" customHeight="1">
      <c r="A122" s="6" t="s">
        <v>20</v>
      </c>
    </row>
    <row r="123" spans="1:7" ht="15" customHeight="1">
      <c r="A123" s="6" t="s">
        <v>21</v>
      </c>
    </row>
    <row r="124" spans="1:7" ht="15" customHeight="1">
      <c r="F124" s="54"/>
    </row>
    <row r="125" spans="1:7" ht="15" customHeight="1">
      <c r="A125" s="7" t="s">
        <v>22</v>
      </c>
      <c r="C125" s="54"/>
      <c r="E125" s="49"/>
      <c r="F125" s="49"/>
      <c r="G125" s="54"/>
    </row>
    <row r="126" spans="1:7" ht="15" customHeight="1">
      <c r="C126" s="49"/>
      <c r="D126" s="54"/>
      <c r="E126" s="49"/>
      <c r="F126" s="49"/>
      <c r="G126" s="49"/>
    </row>
    <row r="127" spans="1:7" ht="14.4">
      <c r="A127" s="119" t="s">
        <v>79</v>
      </c>
    </row>
    <row r="128" spans="1:7">
      <c r="A128" s="120" t="s">
        <v>80</v>
      </c>
    </row>
  </sheetData>
  <mergeCells count="13">
    <mergeCell ref="C12:E12"/>
    <mergeCell ref="C13:E13"/>
    <mergeCell ref="A15:A25"/>
    <mergeCell ref="A26:A37"/>
    <mergeCell ref="A50:A61"/>
    <mergeCell ref="A38:A49"/>
    <mergeCell ref="A12:A14"/>
    <mergeCell ref="B12:B14"/>
    <mergeCell ref="A86:A97"/>
    <mergeCell ref="A98:A109"/>
    <mergeCell ref="A74:A85"/>
    <mergeCell ref="A62:A73"/>
    <mergeCell ref="A110:A118"/>
  </mergeCells>
  <phoneticPr fontId="0" type="noConversion"/>
  <hyperlinks>
    <hyperlink ref="A125" location="Índice!A1" display="Volver al Índice" xr:uid="{00000000-0004-0000-0500-000000000000}"/>
    <hyperlink ref="A128" r:id="rId1" xr:uid="{3ABDB976-FEA4-4559-81E3-3AD973EFEF02}"/>
  </hyperlinks>
  <pageMargins left="0.75" right="0.75" top="1" bottom="1" header="0" footer="0"/>
  <pageSetup paperSize="9" orientation="portrait" r:id="rId2"/>
  <headerFooter alignWithMargins="0"/>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dimension ref="A1:I137"/>
  <sheetViews>
    <sheetView showGridLines="0" zoomScale="80" zoomScaleNormal="80" workbookViewId="0"/>
  </sheetViews>
  <sheetFormatPr baseColWidth="10" defaultColWidth="22.6640625" defaultRowHeight="13.2"/>
  <cols>
    <col min="1" max="1" width="27.6640625" customWidth="1"/>
    <col min="3" max="5" width="30.6640625" customWidth="1"/>
  </cols>
  <sheetData>
    <row r="1" spans="1:5" ht="14.4">
      <c r="A1" s="2" t="s">
        <v>0</v>
      </c>
      <c r="B1" s="3"/>
      <c r="C1" s="3"/>
    </row>
    <row r="2" spans="1:5" ht="14.4">
      <c r="A2" s="2" t="s">
        <v>1</v>
      </c>
      <c r="B2" s="3"/>
      <c r="C2" s="3"/>
    </row>
    <row r="3" spans="1:5" ht="14.4">
      <c r="A3" s="2" t="s">
        <v>2</v>
      </c>
      <c r="B3" s="3"/>
      <c r="C3" s="3"/>
    </row>
    <row r="4" spans="1:5" ht="14.4">
      <c r="A4" s="2" t="s">
        <v>3</v>
      </c>
      <c r="B4" s="3" t="s">
        <v>19</v>
      </c>
      <c r="C4" s="3"/>
    </row>
    <row r="5" spans="1:5" ht="14.4">
      <c r="A5" s="2" t="s">
        <v>4</v>
      </c>
      <c r="B5" s="3" t="s">
        <v>31</v>
      </c>
      <c r="C5" s="3"/>
    </row>
    <row r="6" spans="1:5" ht="14.4">
      <c r="A6" s="2" t="s">
        <v>5</v>
      </c>
      <c r="B6" s="3" t="s">
        <v>45</v>
      </c>
      <c r="C6" s="3"/>
    </row>
    <row r="7" spans="1:5" ht="14.4">
      <c r="A7" s="2" t="s">
        <v>6</v>
      </c>
      <c r="B7" s="3" t="s">
        <v>23</v>
      </c>
      <c r="C7" s="3"/>
    </row>
    <row r="8" spans="1:5" ht="14.4">
      <c r="A8" s="2" t="s">
        <v>7</v>
      </c>
      <c r="B8" s="4" t="str">
        <f>+'BA-BAHIA BLANCA'!B8</f>
        <v>septiembre 2021</v>
      </c>
      <c r="C8" s="3"/>
    </row>
    <row r="9" spans="1:5" ht="14.4">
      <c r="A9" s="2" t="s">
        <v>8</v>
      </c>
      <c r="B9" s="5" t="str">
        <f>+'BA-BAHIA BLANCA'!B9</f>
        <v>septiembre 2021</v>
      </c>
      <c r="C9" s="3"/>
    </row>
    <row r="10" spans="1:5" ht="14.4">
      <c r="A10" s="3"/>
      <c r="B10" s="3"/>
      <c r="C10" s="3"/>
    </row>
    <row r="11" spans="1:5" ht="15" thickBot="1">
      <c r="A11" s="3"/>
      <c r="B11" s="3"/>
      <c r="C11" s="3"/>
    </row>
    <row r="12" spans="1:5" ht="15" thickBot="1">
      <c r="A12" s="104" t="s">
        <v>9</v>
      </c>
      <c r="B12" s="107" t="s">
        <v>10</v>
      </c>
      <c r="C12" s="98" t="s">
        <v>70</v>
      </c>
      <c r="D12" s="99"/>
      <c r="E12" s="100"/>
    </row>
    <row r="13" spans="1:5" ht="14.4">
      <c r="A13" s="105"/>
      <c r="B13" s="108"/>
      <c r="C13" s="110" t="s">
        <v>24</v>
      </c>
      <c r="D13" s="111"/>
      <c r="E13" s="112"/>
    </row>
    <row r="14" spans="1:5" ht="15" thickBot="1">
      <c r="A14" s="106"/>
      <c r="B14" s="109"/>
      <c r="C14" s="19" t="s">
        <v>53</v>
      </c>
      <c r="D14" s="27" t="s">
        <v>54</v>
      </c>
      <c r="E14" s="9" t="s">
        <v>68</v>
      </c>
    </row>
    <row r="15" spans="1:5" ht="15" customHeight="1">
      <c r="A15" s="101">
        <v>2013</v>
      </c>
      <c r="B15" s="31" t="s">
        <v>11</v>
      </c>
      <c r="C15" s="38">
        <v>1117</v>
      </c>
      <c r="D15" s="23">
        <f t="shared" ref="D15:D57" si="0">+C15/$B$119</f>
        <v>1.0219579139981703</v>
      </c>
      <c r="E15" s="24">
        <f>+C15/$C$23*100</f>
        <v>92.237819983484727</v>
      </c>
    </row>
    <row r="16" spans="1:5" ht="15" customHeight="1">
      <c r="A16" s="102"/>
      <c r="B16" s="32" t="s">
        <v>12</v>
      </c>
      <c r="C16" s="39">
        <v>1127</v>
      </c>
      <c r="D16" s="21">
        <f t="shared" si="0"/>
        <v>1.0311070448307411</v>
      </c>
      <c r="E16" s="25">
        <f t="shared" ref="E16:E31" si="1">+C16/$C$23*100</f>
        <v>93.063583815028906</v>
      </c>
    </row>
    <row r="17" spans="1:8" ht="15" customHeight="1">
      <c r="A17" s="102"/>
      <c r="B17" s="32" t="s">
        <v>13</v>
      </c>
      <c r="C17" s="39">
        <v>895</v>
      </c>
      <c r="D17" s="21">
        <f t="shared" si="0"/>
        <v>0.81884720951509604</v>
      </c>
      <c r="E17" s="25">
        <f t="shared" si="1"/>
        <v>73.905862923203969</v>
      </c>
    </row>
    <row r="18" spans="1:8" ht="15" customHeight="1">
      <c r="A18" s="102"/>
      <c r="B18" s="32" t="s">
        <v>14</v>
      </c>
      <c r="C18" s="39">
        <v>1287</v>
      </c>
      <c r="D18" s="21">
        <f t="shared" si="0"/>
        <v>1.1774931381518756</v>
      </c>
      <c r="E18" s="25">
        <f t="shared" si="1"/>
        <v>106.27580511973575</v>
      </c>
    </row>
    <row r="19" spans="1:8" ht="15" customHeight="1">
      <c r="A19" s="102"/>
      <c r="B19" s="32" t="s">
        <v>15</v>
      </c>
      <c r="C19" s="39">
        <v>1273</v>
      </c>
      <c r="D19" s="21">
        <f t="shared" si="0"/>
        <v>1.1646843549862762</v>
      </c>
      <c r="E19" s="25">
        <f t="shared" si="1"/>
        <v>105.1197357555739</v>
      </c>
    </row>
    <row r="20" spans="1:8" ht="15" customHeight="1">
      <c r="A20" s="102"/>
      <c r="B20" s="32" t="s">
        <v>16</v>
      </c>
      <c r="C20" s="39">
        <v>1231</v>
      </c>
      <c r="D20" s="21">
        <f t="shared" si="0"/>
        <v>1.1262580054894784</v>
      </c>
      <c r="E20" s="25">
        <f t="shared" si="1"/>
        <v>101.65152766308836</v>
      </c>
      <c r="F20" s="48"/>
      <c r="G20" s="47"/>
    </row>
    <row r="21" spans="1:8" ht="15" customHeight="1">
      <c r="A21" s="102"/>
      <c r="B21" s="32" t="s">
        <v>17</v>
      </c>
      <c r="C21" s="39">
        <v>1231</v>
      </c>
      <c r="D21" s="21">
        <f t="shared" si="0"/>
        <v>1.1262580054894784</v>
      </c>
      <c r="E21" s="25">
        <f t="shared" si="1"/>
        <v>101.65152766308836</v>
      </c>
      <c r="F21" s="48"/>
    </row>
    <row r="22" spans="1:8" ht="15" customHeight="1">
      <c r="A22" s="102"/>
      <c r="B22" s="32" t="s">
        <v>18</v>
      </c>
      <c r="C22" s="39">
        <v>1211</v>
      </c>
      <c r="D22" s="21">
        <f t="shared" si="0"/>
        <v>1.1079597438243367</v>
      </c>
      <c r="E22" s="25">
        <f t="shared" si="1"/>
        <v>100</v>
      </c>
      <c r="F22" s="48"/>
      <c r="G22" s="47"/>
    </row>
    <row r="23" spans="1:8" ht="15" customHeight="1">
      <c r="A23" s="102"/>
      <c r="B23" s="32" t="s">
        <v>39</v>
      </c>
      <c r="C23" s="39">
        <v>1211</v>
      </c>
      <c r="D23" s="21">
        <f t="shared" si="0"/>
        <v>1.1079597438243367</v>
      </c>
      <c r="E23" s="25">
        <f t="shared" si="1"/>
        <v>100</v>
      </c>
    </row>
    <row r="24" spans="1:8" ht="15" customHeight="1">
      <c r="A24" s="102"/>
      <c r="B24" s="32" t="s">
        <v>71</v>
      </c>
      <c r="C24" s="39">
        <v>1211</v>
      </c>
      <c r="D24" s="21">
        <f t="shared" si="0"/>
        <v>1.1079597438243367</v>
      </c>
      <c r="E24" s="25">
        <f t="shared" si="1"/>
        <v>100</v>
      </c>
      <c r="G24" s="47"/>
    </row>
    <row r="25" spans="1:8" ht="15" customHeight="1" thickBot="1">
      <c r="A25" s="103"/>
      <c r="B25" s="33" t="s">
        <v>72</v>
      </c>
      <c r="C25" s="40">
        <v>1211</v>
      </c>
      <c r="D25" s="22">
        <f t="shared" si="0"/>
        <v>1.1079597438243367</v>
      </c>
      <c r="E25" s="26">
        <f t="shared" si="1"/>
        <v>100</v>
      </c>
    </row>
    <row r="26" spans="1:8" ht="15" customHeight="1">
      <c r="A26" s="101">
        <v>2014</v>
      </c>
      <c r="B26" s="50" t="s">
        <v>73</v>
      </c>
      <c r="C26" s="20">
        <v>1337</v>
      </c>
      <c r="D26" s="23">
        <f t="shared" si="0"/>
        <v>1.2232387923147301</v>
      </c>
      <c r="E26" s="24">
        <f t="shared" si="1"/>
        <v>110.40462427745665</v>
      </c>
      <c r="G26" s="49"/>
    </row>
    <row r="27" spans="1:8" ht="15" customHeight="1">
      <c r="A27" s="102"/>
      <c r="B27" s="51" t="s">
        <v>11</v>
      </c>
      <c r="C27" s="35">
        <v>1945</v>
      </c>
      <c r="D27" s="21">
        <f t="shared" si="0"/>
        <v>1.7795059469350412</v>
      </c>
      <c r="E27" s="25">
        <f t="shared" si="1"/>
        <v>160.61106523534269</v>
      </c>
    </row>
    <row r="28" spans="1:8" ht="15" customHeight="1">
      <c r="A28" s="102"/>
      <c r="B28" s="51" t="s">
        <v>12</v>
      </c>
      <c r="C28" s="35">
        <v>1369.25</v>
      </c>
      <c r="D28" s="21">
        <f t="shared" si="0"/>
        <v>1.2527447392497713</v>
      </c>
      <c r="E28" s="25">
        <f t="shared" si="1"/>
        <v>113.06771263418662</v>
      </c>
    </row>
    <row r="29" spans="1:8" ht="15" customHeight="1">
      <c r="A29" s="102"/>
      <c r="B29" s="52" t="s">
        <v>13</v>
      </c>
      <c r="C29" s="43">
        <f>+(1392+1412+1541+1632+1810)/5</f>
        <v>1557.4</v>
      </c>
      <c r="D29" s="41">
        <f t="shared" si="0"/>
        <v>1.4248856358645929</v>
      </c>
      <c r="E29" s="42">
        <f>+C29/$C$23*100</f>
        <v>128.60445912469035</v>
      </c>
    </row>
    <row r="30" spans="1:8" ht="15" customHeight="1">
      <c r="A30" s="102"/>
      <c r="B30" s="52" t="s">
        <v>14</v>
      </c>
      <c r="C30" s="43">
        <v>1602</v>
      </c>
      <c r="D30" s="41">
        <f t="shared" si="0"/>
        <v>1.4656907593778592</v>
      </c>
      <c r="E30" s="42">
        <f t="shared" si="1"/>
        <v>132.28736581337736</v>
      </c>
      <c r="H30" s="48"/>
    </row>
    <row r="31" spans="1:8" ht="15" customHeight="1">
      <c r="A31" s="102"/>
      <c r="B31" s="52" t="s">
        <v>15</v>
      </c>
      <c r="C31" s="43">
        <v>1464</v>
      </c>
      <c r="D31" s="41">
        <f t="shared" si="0"/>
        <v>1.3394327538883806</v>
      </c>
      <c r="E31" s="42">
        <f t="shared" si="1"/>
        <v>120.89182493806771</v>
      </c>
      <c r="H31" s="48"/>
    </row>
    <row r="32" spans="1:8" ht="15" customHeight="1">
      <c r="A32" s="102"/>
      <c r="B32" s="52" t="s">
        <v>16</v>
      </c>
      <c r="C32" s="43">
        <v>1536.6666666666667</v>
      </c>
      <c r="D32" s="41">
        <f t="shared" si="0"/>
        <v>1.4059164379383959</v>
      </c>
      <c r="E32" s="42">
        <f t="shared" ref="E32:E42" si="2">+C32/$C$23*100</f>
        <v>126.89237544728876</v>
      </c>
      <c r="H32" s="48"/>
    </row>
    <row r="33" spans="1:9" ht="15" customHeight="1">
      <c r="A33" s="102"/>
      <c r="B33" s="52" t="s">
        <v>17</v>
      </c>
      <c r="C33" s="43">
        <v>1600</v>
      </c>
      <c r="D33" s="41">
        <f t="shared" si="0"/>
        <v>1.463860933211345</v>
      </c>
      <c r="E33" s="42">
        <f t="shared" si="2"/>
        <v>132.12221304706856</v>
      </c>
    </row>
    <row r="34" spans="1:9" ht="15" customHeight="1">
      <c r="A34" s="102"/>
      <c r="B34" s="52" t="s">
        <v>18</v>
      </c>
      <c r="C34" s="43">
        <v>1473</v>
      </c>
      <c r="D34" s="41">
        <f t="shared" si="0"/>
        <v>1.3476669716376943</v>
      </c>
      <c r="E34" s="42">
        <f t="shared" si="2"/>
        <v>121.63501238645746</v>
      </c>
    </row>
    <row r="35" spans="1:9" ht="15" customHeight="1">
      <c r="A35" s="102"/>
      <c r="B35" s="52" t="s">
        <v>39</v>
      </c>
      <c r="C35" s="43">
        <v>1696</v>
      </c>
      <c r="D35" s="41">
        <f t="shared" si="0"/>
        <v>1.5516925892040256</v>
      </c>
      <c r="E35" s="42">
        <f t="shared" si="2"/>
        <v>140.04954582989265</v>
      </c>
    </row>
    <row r="36" spans="1:9" ht="15" customHeight="1">
      <c r="A36" s="102"/>
      <c r="B36" s="52" t="s">
        <v>71</v>
      </c>
      <c r="C36" s="43">
        <v>1473</v>
      </c>
      <c r="D36" s="41">
        <f t="shared" si="0"/>
        <v>1.3476669716376943</v>
      </c>
      <c r="E36" s="42">
        <f t="shared" si="2"/>
        <v>121.63501238645746</v>
      </c>
    </row>
    <row r="37" spans="1:9" ht="15" customHeight="1" thickBot="1">
      <c r="A37" s="103"/>
      <c r="B37" s="53" t="s">
        <v>72</v>
      </c>
      <c r="C37" s="36">
        <v>1635</v>
      </c>
      <c r="D37" s="22">
        <f t="shared" si="0"/>
        <v>1.495882891125343</v>
      </c>
      <c r="E37" s="26">
        <f t="shared" si="2"/>
        <v>135.01238645747316</v>
      </c>
    </row>
    <row r="38" spans="1:9" ht="15" customHeight="1">
      <c r="A38" s="92">
        <v>2015</v>
      </c>
      <c r="B38" s="50" t="s">
        <v>73</v>
      </c>
      <c r="C38" s="20">
        <v>1712</v>
      </c>
      <c r="D38" s="23">
        <f t="shared" si="0"/>
        <v>1.566331198536139</v>
      </c>
      <c r="E38" s="24">
        <f t="shared" si="2"/>
        <v>141.37076796036334</v>
      </c>
      <c r="G38" s="49"/>
    </row>
    <row r="39" spans="1:9" ht="15" customHeight="1">
      <c r="A39" s="93"/>
      <c r="B39" s="52" t="s">
        <v>11</v>
      </c>
      <c r="C39" s="43">
        <v>1551</v>
      </c>
      <c r="D39" s="41">
        <f t="shared" si="0"/>
        <v>1.4190301921317474</v>
      </c>
      <c r="E39" s="42">
        <f t="shared" si="2"/>
        <v>128.07597027250205</v>
      </c>
    </row>
    <row r="40" spans="1:9" ht="15" customHeight="1">
      <c r="A40" s="93"/>
      <c r="B40" s="51" t="s">
        <v>12</v>
      </c>
      <c r="C40" s="35">
        <v>1437</v>
      </c>
      <c r="D40" s="21">
        <f t="shared" si="0"/>
        <v>1.314730100640439</v>
      </c>
      <c r="E40" s="25">
        <f t="shared" si="2"/>
        <v>118.66226259289843</v>
      </c>
    </row>
    <row r="41" spans="1:9" ht="15" customHeight="1">
      <c r="A41" s="93"/>
      <c r="B41" s="51" t="s">
        <v>13</v>
      </c>
      <c r="C41" s="35">
        <v>1550</v>
      </c>
      <c r="D41" s="21">
        <f t="shared" si="0"/>
        <v>1.4181152790484903</v>
      </c>
      <c r="E41" s="25">
        <f t="shared" si="2"/>
        <v>127.99339388934766</v>
      </c>
    </row>
    <row r="42" spans="1:9" ht="15" customHeight="1">
      <c r="A42" s="93"/>
      <c r="B42" s="51" t="s">
        <v>14</v>
      </c>
      <c r="C42" s="35">
        <v>1211</v>
      </c>
      <c r="D42" s="21">
        <f t="shared" si="0"/>
        <v>1.1079597438243367</v>
      </c>
      <c r="E42" s="25">
        <f t="shared" si="2"/>
        <v>100</v>
      </c>
    </row>
    <row r="43" spans="1:9" ht="15" customHeight="1">
      <c r="A43" s="93"/>
      <c r="B43" s="51" t="s">
        <v>15</v>
      </c>
      <c r="C43" s="35">
        <v>1299</v>
      </c>
      <c r="D43" s="21">
        <f t="shared" si="0"/>
        <v>1.1884720951509606</v>
      </c>
      <c r="E43" s="25">
        <f t="shared" ref="E43:E52" si="3">+C43/$C$23*100</f>
        <v>107.26672171758878</v>
      </c>
    </row>
    <row r="44" spans="1:9" ht="15" customHeight="1">
      <c r="A44" s="93"/>
      <c r="B44" s="51" t="s">
        <v>16</v>
      </c>
      <c r="C44" s="35">
        <v>1211</v>
      </c>
      <c r="D44" s="21">
        <f t="shared" si="0"/>
        <v>1.1079597438243367</v>
      </c>
      <c r="E44" s="25">
        <f t="shared" si="3"/>
        <v>100</v>
      </c>
    </row>
    <row r="45" spans="1:9" ht="15" customHeight="1">
      <c r="A45" s="93"/>
      <c r="B45" s="51" t="s">
        <v>17</v>
      </c>
      <c r="C45" s="35">
        <v>1964</v>
      </c>
      <c r="D45" s="21">
        <f t="shared" si="0"/>
        <v>1.796889295516926</v>
      </c>
      <c r="E45" s="25">
        <f t="shared" si="3"/>
        <v>162.18001651527663</v>
      </c>
    </row>
    <row r="46" spans="1:9" ht="15" customHeight="1">
      <c r="A46" s="93"/>
      <c r="B46" s="62" t="s">
        <v>18</v>
      </c>
      <c r="C46" s="55">
        <v>1593</v>
      </c>
      <c r="D46" s="56">
        <f t="shared" si="0"/>
        <v>1.4574565416285452</v>
      </c>
      <c r="E46" s="57">
        <f t="shared" si="3"/>
        <v>131.54417836498763</v>
      </c>
    </row>
    <row r="47" spans="1:9" ht="15" customHeight="1">
      <c r="A47" s="93"/>
      <c r="B47" s="51" t="s">
        <v>39</v>
      </c>
      <c r="C47" s="60">
        <v>1771</v>
      </c>
      <c r="D47" s="21">
        <f t="shared" si="0"/>
        <v>1.6203110704483075</v>
      </c>
      <c r="E47" s="25">
        <f t="shared" si="3"/>
        <v>146.242774566474</v>
      </c>
      <c r="G47" s="49"/>
      <c r="I47" s="49"/>
    </row>
    <row r="48" spans="1:9" ht="15" customHeight="1">
      <c r="A48" s="93"/>
      <c r="B48" s="51" t="s">
        <v>71</v>
      </c>
      <c r="C48" s="60">
        <v>2087</v>
      </c>
      <c r="D48" s="21">
        <f t="shared" si="0"/>
        <v>1.9094236047575481</v>
      </c>
      <c r="E48" s="25">
        <f t="shared" si="3"/>
        <v>172.33691164327004</v>
      </c>
      <c r="G48" s="49"/>
      <c r="I48" s="49"/>
    </row>
    <row r="49" spans="1:9" ht="15" customHeight="1" thickBot="1">
      <c r="A49" s="93"/>
      <c r="B49" s="53" t="s">
        <v>72</v>
      </c>
      <c r="C49" s="65">
        <v>1220</v>
      </c>
      <c r="D49" s="22">
        <f t="shared" si="0"/>
        <v>1.1161939615736505</v>
      </c>
      <c r="E49" s="26">
        <f t="shared" si="3"/>
        <v>100.74318744838978</v>
      </c>
      <c r="G49" s="49"/>
      <c r="I49" s="49"/>
    </row>
    <row r="50" spans="1:9" ht="15" customHeight="1">
      <c r="A50" s="101">
        <v>2016</v>
      </c>
      <c r="B50" s="50" t="s">
        <v>73</v>
      </c>
      <c r="C50" s="71">
        <v>1899</v>
      </c>
      <c r="D50" s="23">
        <f t="shared" si="0"/>
        <v>1.737419945105215</v>
      </c>
      <c r="E50" s="24">
        <f t="shared" si="3"/>
        <v>156.8125516102395</v>
      </c>
      <c r="G50" s="49"/>
      <c r="I50" s="49"/>
    </row>
    <row r="51" spans="1:9" ht="15" customHeight="1">
      <c r="A51" s="102"/>
      <c r="B51" s="51" t="s">
        <v>11</v>
      </c>
      <c r="C51" s="60">
        <v>2678</v>
      </c>
      <c r="D51" s="21">
        <f t="shared" si="0"/>
        <v>2.4501372369624885</v>
      </c>
      <c r="E51" s="25">
        <f t="shared" si="3"/>
        <v>221.139554087531</v>
      </c>
      <c r="G51" s="49"/>
      <c r="I51" s="49"/>
    </row>
    <row r="52" spans="1:9" ht="15" customHeight="1">
      <c r="A52" s="102"/>
      <c r="B52" s="51" t="s">
        <v>12</v>
      </c>
      <c r="C52" s="60">
        <v>2327</v>
      </c>
      <c r="D52" s="21">
        <f t="shared" si="0"/>
        <v>2.1290027447392497</v>
      </c>
      <c r="E52" s="25">
        <f t="shared" si="3"/>
        <v>192.15524360033032</v>
      </c>
    </row>
    <row r="53" spans="1:9" ht="15" customHeight="1">
      <c r="A53" s="102"/>
      <c r="B53" s="51" t="s">
        <v>13</v>
      </c>
      <c r="C53" s="60">
        <v>2560</v>
      </c>
      <c r="D53" s="21">
        <f t="shared" si="0"/>
        <v>2.342177493138152</v>
      </c>
      <c r="E53" s="25">
        <f>+C53/$C$23*100</f>
        <v>211.39554087530965</v>
      </c>
    </row>
    <row r="54" spans="1:9" ht="15" customHeight="1">
      <c r="A54" s="102"/>
      <c r="B54" s="51" t="s">
        <v>14</v>
      </c>
      <c r="C54" s="60">
        <v>2575</v>
      </c>
      <c r="D54" s="21">
        <f t="shared" si="0"/>
        <v>2.3559011893870081</v>
      </c>
      <c r="E54" s="25">
        <f>+C54/$C$23*100</f>
        <v>212.63418662262592</v>
      </c>
    </row>
    <row r="55" spans="1:9" ht="15" customHeight="1">
      <c r="A55" s="102"/>
      <c r="B55" s="51" t="s">
        <v>15</v>
      </c>
      <c r="C55" s="61">
        <v>2911.75</v>
      </c>
      <c r="D55" s="21">
        <f t="shared" si="0"/>
        <v>2.6639981701738336</v>
      </c>
      <c r="E55" s="25">
        <f>+C55/$C$23*100</f>
        <v>240.44178364987613</v>
      </c>
    </row>
    <row r="56" spans="1:9" ht="15" customHeight="1">
      <c r="A56" s="102"/>
      <c r="B56" s="51" t="s">
        <v>16</v>
      </c>
      <c r="C56" s="61">
        <v>2807</v>
      </c>
      <c r="D56" s="21">
        <f t="shared" si="0"/>
        <v>2.5681610247026532</v>
      </c>
      <c r="E56" s="25">
        <f>+C56/$C$23*100</f>
        <v>231.79190751445086</v>
      </c>
    </row>
    <row r="57" spans="1:9" ht="15" customHeight="1">
      <c r="A57" s="102"/>
      <c r="B57" s="51" t="s">
        <v>17</v>
      </c>
      <c r="C57" s="61">
        <v>3507</v>
      </c>
      <c r="D57" s="21">
        <f t="shared" si="0"/>
        <v>3.2086001829826167</v>
      </c>
      <c r="E57" s="25">
        <f>+C57/$C$23*100</f>
        <v>289.59537572254334</v>
      </c>
    </row>
    <row r="58" spans="1:9" ht="15" customHeight="1">
      <c r="A58" s="102"/>
      <c r="B58" s="51" t="s">
        <v>18</v>
      </c>
      <c r="C58" s="61" t="s">
        <v>75</v>
      </c>
      <c r="D58" s="21" t="s">
        <v>75</v>
      </c>
      <c r="E58" s="25" t="s">
        <v>75</v>
      </c>
    </row>
    <row r="59" spans="1:9" ht="15" customHeight="1">
      <c r="A59" s="102"/>
      <c r="B59" s="51" t="s">
        <v>39</v>
      </c>
      <c r="C59" s="61" t="s">
        <v>75</v>
      </c>
      <c r="D59" s="21" t="s">
        <v>75</v>
      </c>
      <c r="E59" s="25" t="s">
        <v>75</v>
      </c>
    </row>
    <row r="60" spans="1:9" ht="15" customHeight="1">
      <c r="A60" s="102"/>
      <c r="B60" s="51" t="s">
        <v>71</v>
      </c>
      <c r="C60" s="61" t="s">
        <v>75</v>
      </c>
      <c r="D60" s="21" t="s">
        <v>75</v>
      </c>
      <c r="E60" s="25" t="s">
        <v>75</v>
      </c>
    </row>
    <row r="61" spans="1:9" ht="15" customHeight="1" thickBot="1">
      <c r="A61" s="102"/>
      <c r="B61" s="53" t="s">
        <v>72</v>
      </c>
      <c r="C61" s="81">
        <v>3262.818181818182</v>
      </c>
      <c r="D61" s="22">
        <f t="shared" ref="D61:D98" si="4">+C61/$B$119</f>
        <v>2.985195042834567</v>
      </c>
      <c r="E61" s="26">
        <f t="shared" ref="E61:E86" si="5">+C61/$C$23*100</f>
        <v>269.43172434501912</v>
      </c>
    </row>
    <row r="62" spans="1:9" ht="15" customHeight="1">
      <c r="A62" s="92">
        <v>2017</v>
      </c>
      <c r="B62" s="50" t="s">
        <v>73</v>
      </c>
      <c r="C62" s="85">
        <v>3322</v>
      </c>
      <c r="D62" s="23">
        <f t="shared" si="4"/>
        <v>3.0393412625800549</v>
      </c>
      <c r="E62" s="24">
        <f t="shared" si="5"/>
        <v>274.31874483897604</v>
      </c>
    </row>
    <row r="63" spans="1:9" ht="15" customHeight="1">
      <c r="A63" s="93"/>
      <c r="B63" s="62" t="s">
        <v>11</v>
      </c>
      <c r="C63" s="83">
        <v>4036.25</v>
      </c>
      <c r="D63" s="56">
        <f t="shared" si="4"/>
        <v>3.6928179322964318</v>
      </c>
      <c r="E63" s="57">
        <f t="shared" si="5"/>
        <v>333.29892650701896</v>
      </c>
    </row>
    <row r="64" spans="1:9" ht="15" customHeight="1">
      <c r="A64" s="93"/>
      <c r="B64" s="62" t="s">
        <v>12</v>
      </c>
      <c r="C64" s="83">
        <v>3098</v>
      </c>
      <c r="D64" s="56">
        <f t="shared" si="4"/>
        <v>2.8344007319304665</v>
      </c>
      <c r="E64" s="57">
        <f t="shared" si="5"/>
        <v>255.82163501238645</v>
      </c>
    </row>
    <row r="65" spans="1:5" ht="15" customHeight="1">
      <c r="A65" s="93"/>
      <c r="B65" s="62" t="s">
        <v>13</v>
      </c>
      <c r="C65" s="83">
        <v>3415</v>
      </c>
      <c r="D65" s="56">
        <f t="shared" si="4"/>
        <v>3.1244281793229645</v>
      </c>
      <c r="E65" s="57">
        <f t="shared" si="5"/>
        <v>281.99834847233689</v>
      </c>
    </row>
    <row r="66" spans="1:5" ht="15" customHeight="1">
      <c r="A66" s="93"/>
      <c r="B66" s="62" t="s">
        <v>14</v>
      </c>
      <c r="C66" s="83">
        <v>1493</v>
      </c>
      <c r="D66" s="56">
        <f t="shared" si="4"/>
        <v>1.3659652333028363</v>
      </c>
      <c r="E66" s="57">
        <f t="shared" si="5"/>
        <v>123.28654004954582</v>
      </c>
    </row>
    <row r="67" spans="1:5" ht="15" customHeight="1">
      <c r="A67" s="93"/>
      <c r="B67" s="62" t="s">
        <v>15</v>
      </c>
      <c r="C67" s="83">
        <v>1924</v>
      </c>
      <c r="D67" s="56">
        <f t="shared" si="4"/>
        <v>1.7602927721866424</v>
      </c>
      <c r="E67" s="57">
        <f t="shared" si="5"/>
        <v>158.87696118909992</v>
      </c>
    </row>
    <row r="68" spans="1:5" ht="15" customHeight="1">
      <c r="A68" s="93"/>
      <c r="B68" s="62" t="s">
        <v>16</v>
      </c>
      <c r="C68" s="83">
        <v>1867</v>
      </c>
      <c r="D68" s="56">
        <f t="shared" si="4"/>
        <v>1.7081427264409881</v>
      </c>
      <c r="E68" s="57">
        <f t="shared" si="5"/>
        <v>154.17010734929809</v>
      </c>
    </row>
    <row r="69" spans="1:5" ht="15" customHeight="1">
      <c r="A69" s="93"/>
      <c r="B69" s="62" t="s">
        <v>17</v>
      </c>
      <c r="C69" s="83">
        <v>3093</v>
      </c>
      <c r="D69" s="56">
        <f t="shared" si="4"/>
        <v>2.8298261665141813</v>
      </c>
      <c r="E69" s="57">
        <f t="shared" si="5"/>
        <v>255.40875309661436</v>
      </c>
    </row>
    <row r="70" spans="1:5" ht="15" customHeight="1">
      <c r="A70" s="93"/>
      <c r="B70" s="62" t="s">
        <v>18</v>
      </c>
      <c r="C70" s="83">
        <v>3067</v>
      </c>
      <c r="D70" s="56">
        <f t="shared" si="4"/>
        <v>2.8060384263494966</v>
      </c>
      <c r="E70" s="57">
        <f t="shared" si="5"/>
        <v>253.26176713459949</v>
      </c>
    </row>
    <row r="71" spans="1:5" ht="15" customHeight="1">
      <c r="A71" s="93"/>
      <c r="B71" s="62" t="s">
        <v>39</v>
      </c>
      <c r="C71" s="83">
        <v>3115</v>
      </c>
      <c r="D71" s="56">
        <f t="shared" si="4"/>
        <v>2.8499542543458372</v>
      </c>
      <c r="E71" s="57">
        <f t="shared" si="5"/>
        <v>257.22543352601156</v>
      </c>
    </row>
    <row r="72" spans="1:5" ht="15" customHeight="1">
      <c r="A72" s="93"/>
      <c r="B72" s="62" t="s">
        <v>71</v>
      </c>
      <c r="C72" s="83">
        <v>2836</v>
      </c>
      <c r="D72" s="56">
        <f t="shared" si="4"/>
        <v>2.5946935041171089</v>
      </c>
      <c r="E72" s="57">
        <f t="shared" si="5"/>
        <v>234.186622625929</v>
      </c>
    </row>
    <row r="73" spans="1:5" ht="15" customHeight="1" thickBot="1">
      <c r="A73" s="93"/>
      <c r="B73" s="78" t="s">
        <v>72</v>
      </c>
      <c r="C73" s="82">
        <v>6396.14</v>
      </c>
      <c r="D73" s="22">
        <f t="shared" si="4"/>
        <v>5.8519121683440076</v>
      </c>
      <c r="E73" s="26">
        <f t="shared" si="5"/>
        <v>528.17010734929818</v>
      </c>
    </row>
    <row r="74" spans="1:5" ht="15" customHeight="1">
      <c r="A74" s="92">
        <v>2018</v>
      </c>
      <c r="B74" s="50" t="s">
        <v>73</v>
      </c>
      <c r="C74" s="85">
        <v>3132.5</v>
      </c>
      <c r="D74" s="23">
        <f t="shared" si="4"/>
        <v>2.8659652333028363</v>
      </c>
      <c r="E74" s="24">
        <f t="shared" si="5"/>
        <v>258.67052023121391</v>
      </c>
    </row>
    <row r="75" spans="1:5" ht="15" customHeight="1">
      <c r="A75" s="93"/>
      <c r="B75" s="62" t="s">
        <v>11</v>
      </c>
      <c r="C75" s="83">
        <v>3895</v>
      </c>
      <c r="D75" s="56">
        <f t="shared" si="4"/>
        <v>3.563586459286368</v>
      </c>
      <c r="E75" s="57">
        <f t="shared" si="5"/>
        <v>321.6350123864575</v>
      </c>
    </row>
    <row r="76" spans="1:5" ht="15" customHeight="1">
      <c r="A76" s="93"/>
      <c r="B76" s="62" t="s">
        <v>12</v>
      </c>
      <c r="C76" s="83">
        <v>3963</v>
      </c>
      <c r="D76" s="56">
        <f t="shared" si="4"/>
        <v>3.6258005489478498</v>
      </c>
      <c r="E76" s="57">
        <f t="shared" si="5"/>
        <v>327.25020644095787</v>
      </c>
    </row>
    <row r="77" spans="1:5" ht="15" customHeight="1">
      <c r="A77" s="93"/>
      <c r="B77" s="62" t="s">
        <v>13</v>
      </c>
      <c r="C77" s="83">
        <v>6228</v>
      </c>
      <c r="D77" s="56">
        <f t="shared" si="4"/>
        <v>5.6980786825251597</v>
      </c>
      <c r="E77" s="57">
        <f t="shared" si="5"/>
        <v>514.28571428571433</v>
      </c>
    </row>
    <row r="78" spans="1:5" ht="15" customHeight="1">
      <c r="A78" s="93"/>
      <c r="B78" s="62" t="s">
        <v>14</v>
      </c>
      <c r="C78" s="83">
        <v>3317</v>
      </c>
      <c r="D78" s="56">
        <f t="shared" si="4"/>
        <v>3.0347666971637692</v>
      </c>
      <c r="E78" s="57">
        <f t="shared" si="5"/>
        <v>273.90586292320398</v>
      </c>
    </row>
    <row r="79" spans="1:5" ht="15" customHeight="1">
      <c r="A79" s="93"/>
      <c r="B79" s="62" t="s">
        <v>15</v>
      </c>
      <c r="C79" s="83">
        <v>3357</v>
      </c>
      <c r="D79" s="56">
        <f t="shared" si="4"/>
        <v>3.0713632204940531</v>
      </c>
      <c r="E79" s="57">
        <f t="shared" si="5"/>
        <v>277.2089182493807</v>
      </c>
    </row>
    <row r="80" spans="1:5" ht="15" customHeight="1">
      <c r="A80" s="93"/>
      <c r="B80" s="62" t="s">
        <v>16</v>
      </c>
      <c r="C80" s="83">
        <v>2191</v>
      </c>
      <c r="D80" s="56">
        <f t="shared" si="4"/>
        <v>2.0045745654162856</v>
      </c>
      <c r="E80" s="57">
        <f t="shared" si="5"/>
        <v>180.92485549132948</v>
      </c>
    </row>
    <row r="81" spans="1:6" ht="15" customHeight="1">
      <c r="A81" s="93"/>
      <c r="B81" s="62" t="s">
        <v>17</v>
      </c>
      <c r="C81" s="83">
        <v>4128</v>
      </c>
      <c r="D81" s="56">
        <f t="shared" si="4"/>
        <v>3.7767612076852699</v>
      </c>
      <c r="E81" s="57">
        <f t="shared" si="5"/>
        <v>340.87530966143686</v>
      </c>
    </row>
    <row r="82" spans="1:6" ht="15" customHeight="1">
      <c r="A82" s="93"/>
      <c r="B82" s="62" t="s">
        <v>18</v>
      </c>
      <c r="C82" s="83">
        <v>4558</v>
      </c>
      <c r="D82" s="56">
        <f t="shared" si="4"/>
        <v>4.1701738334858192</v>
      </c>
      <c r="E82" s="57">
        <f t="shared" si="5"/>
        <v>376.38315441783652</v>
      </c>
    </row>
    <row r="83" spans="1:6" ht="15" customHeight="1">
      <c r="A83" s="93"/>
      <c r="B83" s="62" t="s">
        <v>39</v>
      </c>
      <c r="C83" s="83">
        <v>4784</v>
      </c>
      <c r="D83" s="56">
        <f t="shared" si="4"/>
        <v>4.3769441903019217</v>
      </c>
      <c r="E83" s="57">
        <f t="shared" si="5"/>
        <v>395.04541701073492</v>
      </c>
    </row>
    <row r="84" spans="1:6" ht="15" customHeight="1">
      <c r="A84" s="93"/>
      <c r="B84" s="62" t="s">
        <v>71</v>
      </c>
      <c r="C84" s="83">
        <v>3688</v>
      </c>
      <c r="D84" s="56">
        <f t="shared" si="4"/>
        <v>3.3741994510521502</v>
      </c>
      <c r="E84" s="57">
        <f t="shared" si="5"/>
        <v>304.54170107349296</v>
      </c>
    </row>
    <row r="85" spans="1:6" ht="15" customHeight="1" thickBot="1">
      <c r="A85" s="93"/>
      <c r="B85" s="78" t="s">
        <v>72</v>
      </c>
      <c r="C85" s="75">
        <v>8878</v>
      </c>
      <c r="D85" s="76">
        <f t="shared" si="4"/>
        <v>8.1225983531564498</v>
      </c>
      <c r="E85" s="26">
        <f t="shared" si="5"/>
        <v>733.11312964492151</v>
      </c>
    </row>
    <row r="86" spans="1:6" ht="15" customHeight="1">
      <c r="A86" s="92">
        <v>2019</v>
      </c>
      <c r="B86" s="50" t="s">
        <v>73</v>
      </c>
      <c r="C86" s="85">
        <v>3982</v>
      </c>
      <c r="D86" s="23">
        <f t="shared" si="4"/>
        <v>3.6431838975297346</v>
      </c>
      <c r="E86" s="24">
        <f t="shared" si="5"/>
        <v>328.81915772089184</v>
      </c>
    </row>
    <row r="87" spans="1:6" ht="15" customHeight="1">
      <c r="A87" s="93"/>
      <c r="B87" s="62" t="s">
        <v>11</v>
      </c>
      <c r="C87" s="83">
        <v>7482</v>
      </c>
      <c r="D87" s="56">
        <f t="shared" si="4"/>
        <v>6.845379688929552</v>
      </c>
      <c r="E87" s="57">
        <f t="shared" ref="E87:E98" si="6">+C87/$C$23*100</f>
        <v>617.83649876135428</v>
      </c>
      <c r="F87" s="91"/>
    </row>
    <row r="88" spans="1:6" ht="15" customHeight="1">
      <c r="A88" s="93"/>
      <c r="B88" s="62" t="s">
        <v>12</v>
      </c>
      <c r="C88" s="83">
        <v>3228</v>
      </c>
      <c r="D88" s="56">
        <f t="shared" si="4"/>
        <v>2.9533394327538884</v>
      </c>
      <c r="E88" s="57">
        <f t="shared" si="6"/>
        <v>266.55656482246076</v>
      </c>
    </row>
    <row r="89" spans="1:6" ht="15" customHeight="1">
      <c r="A89" s="93"/>
      <c r="B89" s="62" t="s">
        <v>13</v>
      </c>
      <c r="C89" s="83">
        <v>7409</v>
      </c>
      <c r="D89" s="56">
        <f t="shared" si="4"/>
        <v>6.7785910338517841</v>
      </c>
      <c r="E89" s="57">
        <f t="shared" si="6"/>
        <v>611.80842279108174</v>
      </c>
    </row>
    <row r="90" spans="1:6" ht="15" customHeight="1">
      <c r="A90" s="93"/>
      <c r="B90" s="62" t="s">
        <v>14</v>
      </c>
      <c r="C90" s="83">
        <v>4057</v>
      </c>
      <c r="D90" s="56">
        <f t="shared" si="4"/>
        <v>3.7118023787740166</v>
      </c>
      <c r="E90" s="57">
        <f t="shared" si="6"/>
        <v>335.01238645747316</v>
      </c>
    </row>
    <row r="91" spans="1:6" ht="15" customHeight="1">
      <c r="A91" s="93"/>
      <c r="B91" s="62" t="s">
        <v>15</v>
      </c>
      <c r="C91" s="83">
        <v>5631</v>
      </c>
      <c r="D91" s="56">
        <f t="shared" si="4"/>
        <v>5.1518755718206775</v>
      </c>
      <c r="E91" s="57">
        <f t="shared" si="6"/>
        <v>464.98761354252684</v>
      </c>
    </row>
    <row r="92" spans="1:6" ht="15" customHeight="1">
      <c r="A92" s="93"/>
      <c r="B92" s="62" t="s">
        <v>16</v>
      </c>
      <c r="C92" s="83">
        <v>6777</v>
      </c>
      <c r="D92" s="56">
        <f t="shared" si="4"/>
        <v>6.2003659652333027</v>
      </c>
      <c r="E92" s="57">
        <f t="shared" si="6"/>
        <v>559.62014863748971</v>
      </c>
    </row>
    <row r="93" spans="1:6" ht="15" customHeight="1">
      <c r="A93" s="93"/>
      <c r="B93" s="62" t="s">
        <v>17</v>
      </c>
      <c r="C93" s="83">
        <v>4221</v>
      </c>
      <c r="D93" s="56">
        <f t="shared" si="4"/>
        <v>3.8618481244281795</v>
      </c>
      <c r="E93" s="57">
        <f t="shared" si="6"/>
        <v>348.5549132947977</v>
      </c>
    </row>
    <row r="94" spans="1:6" ht="15" customHeight="1">
      <c r="A94" s="93"/>
      <c r="B94" s="62" t="s">
        <v>18</v>
      </c>
      <c r="C94" s="83">
        <v>6764</v>
      </c>
      <c r="D94" s="56">
        <f t="shared" si="4"/>
        <v>6.1884720951509609</v>
      </c>
      <c r="E94" s="57">
        <f t="shared" si="6"/>
        <v>558.54665565648224</v>
      </c>
    </row>
    <row r="95" spans="1:6" ht="15" customHeight="1">
      <c r="A95" s="93"/>
      <c r="B95" s="62" t="s">
        <v>39</v>
      </c>
      <c r="C95" s="83">
        <v>6764</v>
      </c>
      <c r="D95" s="56">
        <f t="shared" si="4"/>
        <v>6.1884720951509609</v>
      </c>
      <c r="E95" s="57">
        <f t="shared" si="6"/>
        <v>558.54665565648224</v>
      </c>
    </row>
    <row r="96" spans="1:6" ht="15" customHeight="1">
      <c r="A96" s="93"/>
      <c r="B96" s="62" t="s">
        <v>71</v>
      </c>
      <c r="C96" s="83">
        <v>10159</v>
      </c>
      <c r="D96" s="56">
        <f t="shared" si="4"/>
        <v>9.2946020128087827</v>
      </c>
      <c r="E96" s="57">
        <f t="shared" si="6"/>
        <v>838.89347646573071</v>
      </c>
    </row>
    <row r="97" spans="1:5" ht="15" customHeight="1" thickBot="1">
      <c r="A97" s="94"/>
      <c r="B97" s="78" t="s">
        <v>72</v>
      </c>
      <c r="C97" s="75">
        <v>12145</v>
      </c>
      <c r="D97" s="76">
        <f t="shared" si="4"/>
        <v>11.111619396157366</v>
      </c>
      <c r="E97" s="77">
        <f t="shared" si="6"/>
        <v>1002.8901734104046</v>
      </c>
    </row>
    <row r="98" spans="1:5" ht="15" customHeight="1">
      <c r="A98" s="92">
        <v>2020</v>
      </c>
      <c r="B98" s="50" t="s">
        <v>73</v>
      </c>
      <c r="C98" s="85">
        <v>7234</v>
      </c>
      <c r="D98" s="23">
        <f t="shared" si="4"/>
        <v>6.6184812442817931</v>
      </c>
      <c r="E98" s="24">
        <f t="shared" si="6"/>
        <v>597.35755573905863</v>
      </c>
    </row>
    <row r="99" spans="1:5" ht="15" customHeight="1">
      <c r="A99" s="93"/>
      <c r="B99" s="62" t="s">
        <v>11</v>
      </c>
      <c r="C99" s="13" t="s">
        <v>75</v>
      </c>
      <c r="D99" s="56" t="s">
        <v>75</v>
      </c>
      <c r="E99" s="57" t="s">
        <v>75</v>
      </c>
    </row>
    <row r="100" spans="1:5" ht="15" customHeight="1">
      <c r="A100" s="93"/>
      <c r="B100" s="62" t="s">
        <v>12</v>
      </c>
      <c r="C100" s="83" t="s">
        <v>75</v>
      </c>
      <c r="D100" s="56" t="s">
        <v>75</v>
      </c>
      <c r="E100" s="57" t="s">
        <v>75</v>
      </c>
    </row>
    <row r="101" spans="1:5" ht="15" customHeight="1">
      <c r="A101" s="93"/>
      <c r="B101" s="62" t="s">
        <v>13</v>
      </c>
      <c r="C101" s="83" t="s">
        <v>75</v>
      </c>
      <c r="D101" s="56" t="s">
        <v>75</v>
      </c>
      <c r="E101" s="57" t="s">
        <v>75</v>
      </c>
    </row>
    <row r="102" spans="1:5" ht="15" customHeight="1">
      <c r="A102" s="93"/>
      <c r="B102" s="62" t="s">
        <v>14</v>
      </c>
      <c r="C102" s="83" t="s">
        <v>75</v>
      </c>
      <c r="D102" s="56" t="s">
        <v>75</v>
      </c>
      <c r="E102" s="57" t="s">
        <v>75</v>
      </c>
    </row>
    <row r="103" spans="1:5" ht="15" customHeight="1">
      <c r="A103" s="93"/>
      <c r="B103" s="62" t="s">
        <v>15</v>
      </c>
      <c r="C103" s="83" t="s">
        <v>75</v>
      </c>
      <c r="D103" s="56" t="s">
        <v>75</v>
      </c>
      <c r="E103" s="57" t="s">
        <v>75</v>
      </c>
    </row>
    <row r="104" spans="1:5" ht="15" customHeight="1">
      <c r="A104" s="93"/>
      <c r="B104" s="62" t="s">
        <v>16</v>
      </c>
      <c r="C104" s="83" t="s">
        <v>75</v>
      </c>
      <c r="D104" s="56" t="s">
        <v>75</v>
      </c>
      <c r="E104" s="57" t="s">
        <v>75</v>
      </c>
    </row>
    <row r="105" spans="1:5" ht="15" customHeight="1">
      <c r="A105" s="93"/>
      <c r="B105" s="62" t="s">
        <v>17</v>
      </c>
      <c r="C105" s="83" t="s">
        <v>75</v>
      </c>
      <c r="D105" s="56" t="s">
        <v>75</v>
      </c>
      <c r="E105" s="57" t="s">
        <v>75</v>
      </c>
    </row>
    <row r="106" spans="1:5" ht="15" customHeight="1">
      <c r="A106" s="93"/>
      <c r="B106" s="62" t="s">
        <v>18</v>
      </c>
      <c r="C106" s="83" t="s">
        <v>75</v>
      </c>
      <c r="D106" s="56" t="s">
        <v>75</v>
      </c>
      <c r="E106" s="57" t="s">
        <v>75</v>
      </c>
    </row>
    <row r="107" spans="1:5" ht="15" customHeight="1">
      <c r="A107" s="93"/>
      <c r="B107" s="62" t="s">
        <v>39</v>
      </c>
      <c r="C107" s="83" t="s">
        <v>75</v>
      </c>
      <c r="D107" s="56" t="s">
        <v>75</v>
      </c>
      <c r="E107" s="57" t="s">
        <v>75</v>
      </c>
    </row>
    <row r="108" spans="1:5" ht="15" customHeight="1">
      <c r="A108" s="93"/>
      <c r="B108" s="62" t="s">
        <v>71</v>
      </c>
      <c r="C108" s="83" t="s">
        <v>75</v>
      </c>
      <c r="D108" s="56" t="s">
        <v>75</v>
      </c>
      <c r="E108" s="57" t="s">
        <v>75</v>
      </c>
    </row>
    <row r="109" spans="1:5" ht="15" customHeight="1" thickBot="1">
      <c r="A109" s="93"/>
      <c r="B109" s="78" t="s">
        <v>72</v>
      </c>
      <c r="C109" s="75" t="s">
        <v>75</v>
      </c>
      <c r="D109" s="76" t="s">
        <v>75</v>
      </c>
      <c r="E109" s="77" t="s">
        <v>75</v>
      </c>
    </row>
    <row r="110" spans="1:5" ht="15" customHeight="1">
      <c r="A110" s="92">
        <v>2021</v>
      </c>
      <c r="B110" s="62" t="s">
        <v>73</v>
      </c>
      <c r="C110" s="83" t="s">
        <v>75</v>
      </c>
      <c r="D110" s="56" t="s">
        <v>75</v>
      </c>
      <c r="E110" s="57" t="s">
        <v>75</v>
      </c>
    </row>
    <row r="111" spans="1:5" ht="15" customHeight="1">
      <c r="A111" s="93"/>
      <c r="B111" s="62" t="s">
        <v>11</v>
      </c>
      <c r="C111" s="83" t="s">
        <v>75</v>
      </c>
      <c r="D111" s="56" t="s">
        <v>75</v>
      </c>
      <c r="E111" s="57" t="s">
        <v>75</v>
      </c>
    </row>
    <row r="112" spans="1:5" ht="15" customHeight="1">
      <c r="A112" s="93"/>
      <c r="B112" s="62" t="s">
        <v>12</v>
      </c>
      <c r="C112" s="83" t="s">
        <v>75</v>
      </c>
      <c r="D112" s="56" t="s">
        <v>75</v>
      </c>
      <c r="E112" s="57" t="s">
        <v>75</v>
      </c>
    </row>
    <row r="113" spans="1:9" ht="15" customHeight="1">
      <c r="A113" s="93"/>
      <c r="B113" s="62" t="s">
        <v>13</v>
      </c>
      <c r="C113" s="83" t="s">
        <v>75</v>
      </c>
      <c r="D113" s="56" t="s">
        <v>75</v>
      </c>
      <c r="E113" s="57" t="s">
        <v>75</v>
      </c>
    </row>
    <row r="114" spans="1:9" ht="15" customHeight="1">
      <c r="A114" s="93"/>
      <c r="B114" s="62" t="s">
        <v>14</v>
      </c>
      <c r="C114" s="83" t="s">
        <v>75</v>
      </c>
      <c r="D114" s="56" t="s">
        <v>75</v>
      </c>
      <c r="E114" s="57" t="s">
        <v>75</v>
      </c>
    </row>
    <row r="115" spans="1:9" ht="15" customHeight="1">
      <c r="A115" s="93"/>
      <c r="B115" s="62" t="s">
        <v>15</v>
      </c>
      <c r="C115" s="83" t="s">
        <v>75</v>
      </c>
      <c r="D115" s="56" t="s">
        <v>75</v>
      </c>
      <c r="E115" s="57" t="s">
        <v>75</v>
      </c>
    </row>
    <row r="116" spans="1:9" ht="15" customHeight="1">
      <c r="A116" s="93"/>
      <c r="B116" s="62" t="s">
        <v>16</v>
      </c>
      <c r="C116" s="83" t="s">
        <v>75</v>
      </c>
      <c r="D116" s="56" t="s">
        <v>75</v>
      </c>
      <c r="E116" s="57" t="s">
        <v>75</v>
      </c>
    </row>
    <row r="117" spans="1:9" ht="15" customHeight="1">
      <c r="A117" s="93"/>
      <c r="B117" s="62" t="s">
        <v>17</v>
      </c>
      <c r="C117" s="83" t="s">
        <v>75</v>
      </c>
      <c r="D117" s="56" t="s">
        <v>75</v>
      </c>
      <c r="E117" s="57" t="s">
        <v>75</v>
      </c>
    </row>
    <row r="118" spans="1:9" ht="15" customHeight="1" thickBot="1">
      <c r="A118" s="94"/>
      <c r="B118" s="78" t="s">
        <v>18</v>
      </c>
      <c r="C118" s="75">
        <v>23880</v>
      </c>
      <c r="D118" s="76">
        <f t="shared" ref="D118" si="7">+C118/$B$119</f>
        <v>21.848124428179322</v>
      </c>
      <c r="E118" s="77">
        <f t="shared" ref="E118" si="8">+C118/$C$23*100</f>
        <v>1971.9240297274978</v>
      </c>
    </row>
    <row r="119" spans="1:9" ht="15" customHeight="1">
      <c r="A119" s="70" t="s">
        <v>76</v>
      </c>
      <c r="B119" s="15">
        <v>1093</v>
      </c>
      <c r="C119" s="74"/>
    </row>
    <row r="120" spans="1:9" ht="15" customHeight="1">
      <c r="A120" s="3"/>
      <c r="B120" s="18"/>
    </row>
    <row r="121" spans="1:9" ht="15" customHeight="1">
      <c r="A121" s="8" t="s">
        <v>25</v>
      </c>
      <c r="I121" s="49"/>
    </row>
    <row r="122" spans="1:9" ht="15" customHeight="1">
      <c r="A122" s="6" t="s">
        <v>20</v>
      </c>
      <c r="I122" s="49"/>
    </row>
    <row r="123" spans="1:9" ht="15" customHeight="1">
      <c r="A123" s="89" t="s">
        <v>21</v>
      </c>
    </row>
    <row r="124" spans="1:9" ht="15" customHeight="1">
      <c r="A124" s="90"/>
    </row>
    <row r="125" spans="1:9" ht="15" customHeight="1">
      <c r="A125" s="7" t="s">
        <v>22</v>
      </c>
      <c r="C125" s="49"/>
      <c r="E125" s="49"/>
    </row>
    <row r="126" spans="1:9" ht="18" customHeight="1">
      <c r="B126" s="8"/>
      <c r="C126" s="49"/>
      <c r="D126" s="49"/>
      <c r="E126" s="49"/>
      <c r="F126" s="8"/>
      <c r="G126" s="67"/>
      <c r="H126" s="67"/>
    </row>
    <row r="127" spans="1:9" ht="18.600000000000001">
      <c r="A127" s="119" t="s">
        <v>79</v>
      </c>
      <c r="B127" s="8"/>
      <c r="C127" s="49"/>
      <c r="E127" s="49"/>
      <c r="F127" s="49"/>
      <c r="G127" s="67"/>
      <c r="H127" s="67"/>
    </row>
    <row r="128" spans="1:9" ht="18.600000000000001">
      <c r="A128" s="120" t="s">
        <v>80</v>
      </c>
      <c r="B128" s="8"/>
      <c r="E128" s="49"/>
      <c r="F128" s="49"/>
      <c r="G128" s="67"/>
      <c r="H128" s="67"/>
    </row>
    <row r="129" spans="2:8" ht="18.600000000000001">
      <c r="B129" s="8"/>
      <c r="E129" s="49"/>
      <c r="F129" s="49"/>
      <c r="G129" s="67"/>
      <c r="H129" s="67"/>
    </row>
    <row r="130" spans="2:8" ht="18.600000000000001">
      <c r="B130" s="8"/>
      <c r="E130" s="49"/>
      <c r="F130" s="49"/>
      <c r="G130" s="67"/>
      <c r="H130" s="67"/>
    </row>
    <row r="131" spans="2:8" ht="18.600000000000001">
      <c r="B131" s="8"/>
      <c r="E131" s="49"/>
      <c r="F131" s="49"/>
      <c r="G131" s="67"/>
      <c r="H131" s="67"/>
    </row>
    <row r="132" spans="2:8" ht="18.600000000000001">
      <c r="B132" s="8"/>
      <c r="E132" s="49"/>
      <c r="F132" s="49"/>
      <c r="G132" s="67"/>
      <c r="H132" s="67"/>
    </row>
    <row r="133" spans="2:8" ht="18.600000000000001">
      <c r="B133" s="8"/>
      <c r="E133" s="49"/>
      <c r="F133" s="49"/>
      <c r="G133" s="67"/>
      <c r="H133" s="67"/>
    </row>
    <row r="134" spans="2:8" ht="18.600000000000001">
      <c r="B134" s="8"/>
      <c r="E134" s="49"/>
      <c r="F134" s="49"/>
      <c r="G134" s="67"/>
      <c r="H134" s="67"/>
    </row>
    <row r="135" spans="2:8" ht="18.600000000000001">
      <c r="B135" s="8"/>
      <c r="E135" s="49"/>
      <c r="F135" s="49"/>
      <c r="G135" s="67"/>
      <c r="H135" s="67"/>
    </row>
    <row r="136" spans="2:8" ht="18.600000000000001">
      <c r="B136" s="8"/>
      <c r="E136" s="49"/>
      <c r="F136" s="49"/>
      <c r="G136" s="67"/>
      <c r="H136" s="67"/>
    </row>
    <row r="137" spans="2:8" ht="18.600000000000001">
      <c r="B137" s="8"/>
      <c r="C137" s="67"/>
      <c r="E137" s="49"/>
      <c r="F137" s="49"/>
      <c r="G137" s="67"/>
      <c r="H137" s="67"/>
    </row>
  </sheetData>
  <mergeCells count="13">
    <mergeCell ref="C12:E12"/>
    <mergeCell ref="C13:E13"/>
    <mergeCell ref="A15:A25"/>
    <mergeCell ref="A26:A37"/>
    <mergeCell ref="A50:A61"/>
    <mergeCell ref="A38:A49"/>
    <mergeCell ref="A12:A14"/>
    <mergeCell ref="B12:B14"/>
    <mergeCell ref="A86:A97"/>
    <mergeCell ref="A98:A109"/>
    <mergeCell ref="A74:A85"/>
    <mergeCell ref="A62:A73"/>
    <mergeCell ref="A110:A118"/>
  </mergeCells>
  <hyperlinks>
    <hyperlink ref="A125" location="Índice!A1" display="Volver al Índice" xr:uid="{00000000-0004-0000-0600-000000000000}"/>
    <hyperlink ref="A128" r:id="rId1" xr:uid="{54D49A4A-E64C-44B5-8F0C-F87F00BD627F}"/>
  </hyperlinks>
  <pageMargins left="0.7" right="0.7" top="0.75" bottom="0.75" header="0.3" footer="0.3"/>
  <pageSetup paperSize="9" orientation="portrait"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dimension ref="A1:I137"/>
  <sheetViews>
    <sheetView showGridLines="0" zoomScale="80" zoomScaleNormal="80" workbookViewId="0"/>
  </sheetViews>
  <sheetFormatPr baseColWidth="10" defaultColWidth="22.6640625" defaultRowHeight="13.2"/>
  <cols>
    <col min="1" max="1" width="27.6640625" customWidth="1"/>
    <col min="3" max="5" width="30.6640625" customWidth="1"/>
  </cols>
  <sheetData>
    <row r="1" spans="1:5" ht="14.4">
      <c r="A1" s="2" t="s">
        <v>0</v>
      </c>
      <c r="B1" s="3"/>
      <c r="C1" s="3"/>
    </row>
    <row r="2" spans="1:5" ht="14.4">
      <c r="A2" s="2" t="s">
        <v>1</v>
      </c>
      <c r="B2" s="3"/>
      <c r="C2" s="3"/>
    </row>
    <row r="3" spans="1:5" ht="14.4">
      <c r="A3" s="2" t="s">
        <v>2</v>
      </c>
      <c r="B3" s="3"/>
      <c r="C3" s="3"/>
    </row>
    <row r="4" spans="1:5" ht="14.4">
      <c r="A4" s="2" t="s">
        <v>3</v>
      </c>
      <c r="B4" s="3" t="s">
        <v>19</v>
      </c>
      <c r="C4" s="3"/>
    </row>
    <row r="5" spans="1:5" ht="14.4">
      <c r="A5" s="2" t="s">
        <v>4</v>
      </c>
      <c r="B5" s="3" t="s">
        <v>32</v>
      </c>
      <c r="C5" s="3"/>
    </row>
    <row r="6" spans="1:5" ht="14.4">
      <c r="A6" s="2" t="s">
        <v>5</v>
      </c>
      <c r="B6" s="3" t="s">
        <v>46</v>
      </c>
      <c r="C6" s="3"/>
    </row>
    <row r="7" spans="1:5" ht="14.4">
      <c r="A7" s="2" t="s">
        <v>6</v>
      </c>
      <c r="B7" s="3" t="s">
        <v>23</v>
      </c>
      <c r="C7" s="3"/>
    </row>
    <row r="8" spans="1:5" ht="14.4">
      <c r="A8" s="2" t="s">
        <v>7</v>
      </c>
      <c r="B8" s="4" t="str">
        <f>+'BA-BAHIA BLANCA'!B8</f>
        <v>septiembre 2021</v>
      </c>
      <c r="C8" s="3"/>
    </row>
    <row r="9" spans="1:5" ht="14.4">
      <c r="A9" s="2" t="s">
        <v>8</v>
      </c>
      <c r="B9" s="5" t="str">
        <f>+'BA-BAHIA BLANCA'!B9</f>
        <v>septiembre 2021</v>
      </c>
      <c r="C9" s="3"/>
    </row>
    <row r="10" spans="1:5" ht="14.4">
      <c r="A10" s="3"/>
      <c r="B10" s="3"/>
      <c r="C10" s="3"/>
    </row>
    <row r="11" spans="1:5" ht="15" thickBot="1">
      <c r="A11" s="3"/>
      <c r="B11" s="3"/>
      <c r="C11" s="3"/>
    </row>
    <row r="12" spans="1:5" ht="15" thickBot="1">
      <c r="A12" s="104" t="s">
        <v>9</v>
      </c>
      <c r="B12" s="116" t="s">
        <v>10</v>
      </c>
      <c r="C12" s="98" t="s">
        <v>70</v>
      </c>
      <c r="D12" s="99"/>
      <c r="E12" s="100"/>
    </row>
    <row r="13" spans="1:5" ht="14.4">
      <c r="A13" s="105"/>
      <c r="B13" s="117"/>
      <c r="C13" s="113" t="s">
        <v>24</v>
      </c>
      <c r="D13" s="114"/>
      <c r="E13" s="115"/>
    </row>
    <row r="14" spans="1:5" ht="15" thickBot="1">
      <c r="A14" s="106"/>
      <c r="B14" s="118"/>
      <c r="C14" s="19" t="s">
        <v>53</v>
      </c>
      <c r="D14" s="27" t="s">
        <v>54</v>
      </c>
      <c r="E14" s="9" t="s">
        <v>68</v>
      </c>
    </row>
    <row r="15" spans="1:5" ht="15" customHeight="1">
      <c r="A15" s="101">
        <v>2013</v>
      </c>
      <c r="B15" s="31" t="s">
        <v>11</v>
      </c>
      <c r="C15" s="38">
        <v>1113</v>
      </c>
      <c r="D15" s="23">
        <f t="shared" ref="D15:D52" si="0">+C15/$B$119</f>
        <v>0.9122950819672131</v>
      </c>
      <c r="E15" s="24">
        <f>+C15/$C$23*100</f>
        <v>90.41429731925264</v>
      </c>
    </row>
    <row r="16" spans="1:5" ht="15" customHeight="1">
      <c r="A16" s="102"/>
      <c r="B16" s="32" t="s">
        <v>12</v>
      </c>
      <c r="C16" s="39">
        <v>1113</v>
      </c>
      <c r="D16" s="21">
        <f t="shared" si="0"/>
        <v>0.9122950819672131</v>
      </c>
      <c r="E16" s="25">
        <f t="shared" ref="E16:E31" si="1">+C16/$C$23*100</f>
        <v>90.41429731925264</v>
      </c>
    </row>
    <row r="17" spans="1:8" ht="15" customHeight="1">
      <c r="A17" s="102"/>
      <c r="B17" s="32" t="s">
        <v>13</v>
      </c>
      <c r="C17" s="39">
        <v>883</v>
      </c>
      <c r="D17" s="21">
        <f t="shared" si="0"/>
        <v>0.72377049180327868</v>
      </c>
      <c r="E17" s="25">
        <f t="shared" si="1"/>
        <v>71.730300568643372</v>
      </c>
    </row>
    <row r="18" spans="1:8" ht="15" customHeight="1">
      <c r="A18" s="102"/>
      <c r="B18" s="32" t="s">
        <v>14</v>
      </c>
      <c r="C18" s="39">
        <v>1312</v>
      </c>
      <c r="D18" s="21">
        <f t="shared" si="0"/>
        <v>1.0754098360655737</v>
      </c>
      <c r="E18" s="25">
        <f t="shared" si="1"/>
        <v>106.5800162469537</v>
      </c>
    </row>
    <row r="19" spans="1:8" ht="15" customHeight="1">
      <c r="A19" s="102"/>
      <c r="B19" s="32" t="s">
        <v>15</v>
      </c>
      <c r="C19" s="39">
        <v>1298</v>
      </c>
      <c r="D19" s="21">
        <f t="shared" si="0"/>
        <v>1.0639344262295083</v>
      </c>
      <c r="E19" s="25">
        <f t="shared" si="1"/>
        <v>105.44272948822095</v>
      </c>
    </row>
    <row r="20" spans="1:8" ht="15" customHeight="1">
      <c r="A20" s="102"/>
      <c r="B20" s="32" t="s">
        <v>16</v>
      </c>
      <c r="C20" s="39">
        <v>1231</v>
      </c>
      <c r="D20" s="21">
        <f t="shared" si="0"/>
        <v>1.0090163934426231</v>
      </c>
      <c r="E20" s="25">
        <f t="shared" si="1"/>
        <v>100</v>
      </c>
      <c r="H20" s="49"/>
    </row>
    <row r="21" spans="1:8" ht="15" customHeight="1">
      <c r="A21" s="102"/>
      <c r="B21" s="32" t="s">
        <v>17</v>
      </c>
      <c r="C21" s="39">
        <v>1231</v>
      </c>
      <c r="D21" s="21">
        <f t="shared" si="0"/>
        <v>1.0090163934426231</v>
      </c>
      <c r="E21" s="25">
        <f t="shared" si="1"/>
        <v>100</v>
      </c>
      <c r="H21" s="48"/>
    </row>
    <row r="22" spans="1:8" ht="15" customHeight="1">
      <c r="A22" s="102"/>
      <c r="B22" s="32" t="s">
        <v>18</v>
      </c>
      <c r="C22" s="39">
        <v>1231</v>
      </c>
      <c r="D22" s="21">
        <f t="shared" si="0"/>
        <v>1.0090163934426231</v>
      </c>
      <c r="E22" s="25">
        <f t="shared" si="1"/>
        <v>100</v>
      </c>
      <c r="H22" s="48"/>
    </row>
    <row r="23" spans="1:8" ht="15" customHeight="1">
      <c r="A23" s="102"/>
      <c r="B23" s="32" t="s">
        <v>39</v>
      </c>
      <c r="C23" s="39">
        <v>1231</v>
      </c>
      <c r="D23" s="21">
        <f t="shared" si="0"/>
        <v>1.0090163934426231</v>
      </c>
      <c r="E23" s="25">
        <f t="shared" si="1"/>
        <v>100</v>
      </c>
    </row>
    <row r="24" spans="1:8" ht="15" customHeight="1">
      <c r="A24" s="102"/>
      <c r="B24" s="32" t="s">
        <v>71</v>
      </c>
      <c r="C24" s="39">
        <v>1231</v>
      </c>
      <c r="D24" s="21">
        <f t="shared" si="0"/>
        <v>1.0090163934426231</v>
      </c>
      <c r="E24" s="25">
        <f t="shared" si="1"/>
        <v>100</v>
      </c>
    </row>
    <row r="25" spans="1:8" ht="15" customHeight="1" thickBot="1">
      <c r="A25" s="103"/>
      <c r="B25" s="33" t="s">
        <v>72</v>
      </c>
      <c r="C25" s="40">
        <v>1231</v>
      </c>
      <c r="D25" s="22">
        <f t="shared" si="0"/>
        <v>1.0090163934426231</v>
      </c>
      <c r="E25" s="26">
        <f t="shared" si="1"/>
        <v>100</v>
      </c>
    </row>
    <row r="26" spans="1:8" ht="15" customHeight="1">
      <c r="A26" s="101">
        <v>2014</v>
      </c>
      <c r="B26" s="50" t="s">
        <v>73</v>
      </c>
      <c r="C26" s="20">
        <v>1337</v>
      </c>
      <c r="D26" s="23">
        <f t="shared" si="0"/>
        <v>1.0959016393442622</v>
      </c>
      <c r="E26" s="24">
        <f t="shared" si="1"/>
        <v>108.61088545897644</v>
      </c>
    </row>
    <row r="27" spans="1:8" ht="15" customHeight="1">
      <c r="A27" s="102"/>
      <c r="B27" s="51" t="s">
        <v>11</v>
      </c>
      <c r="C27" s="35">
        <v>2063</v>
      </c>
      <c r="D27" s="21">
        <f t="shared" si="0"/>
        <v>1.6909836065573771</v>
      </c>
      <c r="E27" s="25">
        <f t="shared" si="1"/>
        <v>167.58732737611697</v>
      </c>
    </row>
    <row r="28" spans="1:8" ht="15" customHeight="1">
      <c r="A28" s="102"/>
      <c r="B28" s="51" t="s">
        <v>12</v>
      </c>
      <c r="C28" s="35">
        <f>+(1307+1456)/2</f>
        <v>1381.5</v>
      </c>
      <c r="D28" s="21">
        <f t="shared" si="0"/>
        <v>1.1323770491803278</v>
      </c>
      <c r="E28" s="25">
        <f t="shared" si="1"/>
        <v>112.22583265637694</v>
      </c>
    </row>
    <row r="29" spans="1:8" ht="15" customHeight="1">
      <c r="A29" s="102"/>
      <c r="B29" s="52" t="s">
        <v>13</v>
      </c>
      <c r="C29" s="43">
        <f>+(1392+1412+1541)/3</f>
        <v>1448.3333333333333</v>
      </c>
      <c r="D29" s="41">
        <f t="shared" si="0"/>
        <v>1.1871584699453552</v>
      </c>
      <c r="E29" s="42">
        <f>+C29/$C$23*100</f>
        <v>117.65502301651773</v>
      </c>
    </row>
    <row r="30" spans="1:8" ht="15" customHeight="1">
      <c r="A30" s="102"/>
      <c r="B30" s="52" t="s">
        <v>14</v>
      </c>
      <c r="C30" s="43">
        <v>1549</v>
      </c>
      <c r="D30" s="41">
        <f t="shared" si="0"/>
        <v>1.269672131147541</v>
      </c>
      <c r="E30" s="42">
        <f t="shared" si="1"/>
        <v>125.83265637692934</v>
      </c>
    </row>
    <row r="31" spans="1:8" ht="15" customHeight="1">
      <c r="A31" s="102"/>
      <c r="B31" s="52" t="s">
        <v>15</v>
      </c>
      <c r="C31" s="43">
        <v>1544</v>
      </c>
      <c r="D31" s="41">
        <f t="shared" si="0"/>
        <v>1.2655737704918033</v>
      </c>
      <c r="E31" s="42">
        <f t="shared" si="1"/>
        <v>125.42648253452478</v>
      </c>
    </row>
    <row r="32" spans="1:8" ht="15" customHeight="1">
      <c r="A32" s="102"/>
      <c r="B32" s="52" t="s">
        <v>16</v>
      </c>
      <c r="C32" s="43">
        <v>1601.6666666666667</v>
      </c>
      <c r="D32" s="41">
        <f t="shared" si="0"/>
        <v>1.3128415300546448</v>
      </c>
      <c r="E32" s="42">
        <f t="shared" ref="E32:E42" si="2">+C32/$C$23*100</f>
        <v>130.11102085025726</v>
      </c>
    </row>
    <row r="33" spans="1:9" ht="15" customHeight="1">
      <c r="A33" s="102"/>
      <c r="B33" s="52" t="s">
        <v>17</v>
      </c>
      <c r="C33" s="43">
        <v>1628</v>
      </c>
      <c r="D33" s="41">
        <f t="shared" si="0"/>
        <v>1.3344262295081968</v>
      </c>
      <c r="E33" s="42">
        <f t="shared" si="2"/>
        <v>132.2502030869212</v>
      </c>
    </row>
    <row r="34" spans="1:9" ht="15" customHeight="1">
      <c r="A34" s="102"/>
      <c r="B34" s="52" t="s">
        <v>18</v>
      </c>
      <c r="C34" s="43">
        <v>1535</v>
      </c>
      <c r="D34" s="41">
        <f t="shared" si="0"/>
        <v>1.2581967213114753</v>
      </c>
      <c r="E34" s="42">
        <f t="shared" si="2"/>
        <v>124.69536961819658</v>
      </c>
    </row>
    <row r="35" spans="1:9" ht="15" customHeight="1">
      <c r="A35" s="102"/>
      <c r="B35" s="52" t="s">
        <v>39</v>
      </c>
      <c r="C35" s="43">
        <v>1401</v>
      </c>
      <c r="D35" s="41">
        <f t="shared" si="0"/>
        <v>1.1483606557377048</v>
      </c>
      <c r="E35" s="42">
        <f t="shared" si="2"/>
        <v>113.80991064175467</v>
      </c>
    </row>
    <row r="36" spans="1:9" ht="15" customHeight="1">
      <c r="A36" s="102"/>
      <c r="B36" s="52" t="s">
        <v>71</v>
      </c>
      <c r="C36" s="43">
        <v>1310</v>
      </c>
      <c r="D36" s="41">
        <f t="shared" si="0"/>
        <v>1.0737704918032787</v>
      </c>
      <c r="E36" s="42">
        <f t="shared" si="2"/>
        <v>106.41754670999188</v>
      </c>
    </row>
    <row r="37" spans="1:9" ht="15" customHeight="1" thickBot="1">
      <c r="A37" s="103"/>
      <c r="B37" s="53" t="s">
        <v>72</v>
      </c>
      <c r="C37" s="36">
        <v>2058</v>
      </c>
      <c r="D37" s="22">
        <f t="shared" si="0"/>
        <v>1.6868852459016392</v>
      </c>
      <c r="E37" s="26">
        <f t="shared" si="2"/>
        <v>167.18115353371243</v>
      </c>
    </row>
    <row r="38" spans="1:9" ht="15" customHeight="1">
      <c r="A38" s="92">
        <v>2015</v>
      </c>
      <c r="B38" s="50" t="s">
        <v>73</v>
      </c>
      <c r="C38" s="20">
        <v>1269</v>
      </c>
      <c r="D38" s="23">
        <f t="shared" si="0"/>
        <v>1.0401639344262295</v>
      </c>
      <c r="E38" s="24">
        <f t="shared" si="2"/>
        <v>103.08692120227458</v>
      </c>
    </row>
    <row r="39" spans="1:9" ht="15" customHeight="1">
      <c r="A39" s="93"/>
      <c r="B39" s="52" t="s">
        <v>11</v>
      </c>
      <c r="C39" s="43">
        <v>1250</v>
      </c>
      <c r="D39" s="41">
        <f t="shared" si="0"/>
        <v>1.0245901639344261</v>
      </c>
      <c r="E39" s="42">
        <f t="shared" si="2"/>
        <v>101.54346060113728</v>
      </c>
    </row>
    <row r="40" spans="1:9" ht="15" customHeight="1">
      <c r="A40" s="93"/>
      <c r="B40" s="51" t="s">
        <v>12</v>
      </c>
      <c r="C40" s="35">
        <v>1250</v>
      </c>
      <c r="D40" s="21">
        <f t="shared" si="0"/>
        <v>1.0245901639344261</v>
      </c>
      <c r="E40" s="25">
        <f t="shared" si="2"/>
        <v>101.54346060113728</v>
      </c>
    </row>
    <row r="41" spans="1:9" ht="15" customHeight="1">
      <c r="A41" s="93"/>
      <c r="B41" s="51" t="s">
        <v>13</v>
      </c>
      <c r="C41" s="35">
        <v>1269</v>
      </c>
      <c r="D41" s="21">
        <f t="shared" si="0"/>
        <v>1.0401639344262295</v>
      </c>
      <c r="E41" s="25">
        <f t="shared" si="2"/>
        <v>103.08692120227458</v>
      </c>
    </row>
    <row r="42" spans="1:9" ht="15" customHeight="1">
      <c r="A42" s="93"/>
      <c r="B42" s="51" t="s">
        <v>14</v>
      </c>
      <c r="C42" s="35">
        <v>1313</v>
      </c>
      <c r="D42" s="21">
        <f t="shared" si="0"/>
        <v>1.0762295081967213</v>
      </c>
      <c r="E42" s="25">
        <f t="shared" si="2"/>
        <v>106.6612510154346</v>
      </c>
    </row>
    <row r="43" spans="1:9" ht="15" customHeight="1">
      <c r="A43" s="93"/>
      <c r="B43" s="51" t="s">
        <v>15</v>
      </c>
      <c r="C43" s="61">
        <v>1537</v>
      </c>
      <c r="D43" s="21">
        <f t="shared" si="0"/>
        <v>1.2598360655737706</v>
      </c>
      <c r="E43" s="25">
        <f t="shared" ref="E43:E52" si="3">+C43/$C$23*100</f>
        <v>124.8578391551584</v>
      </c>
    </row>
    <row r="44" spans="1:9" ht="15" customHeight="1">
      <c r="A44" s="93"/>
      <c r="B44" s="51" t="s">
        <v>16</v>
      </c>
      <c r="C44" s="61">
        <v>1486</v>
      </c>
      <c r="D44" s="21">
        <f t="shared" si="0"/>
        <v>1.2180327868852459</v>
      </c>
      <c r="E44" s="25">
        <f t="shared" si="3"/>
        <v>120.71486596263202</v>
      </c>
    </row>
    <row r="45" spans="1:9" ht="15" customHeight="1">
      <c r="A45" s="93"/>
      <c r="B45" s="51" t="s">
        <v>17</v>
      </c>
      <c r="C45" s="35">
        <v>1995</v>
      </c>
      <c r="D45" s="21">
        <f t="shared" si="0"/>
        <v>1.6352459016393444</v>
      </c>
      <c r="E45" s="25">
        <f t="shared" si="3"/>
        <v>162.06336311941513</v>
      </c>
    </row>
    <row r="46" spans="1:9" ht="15" customHeight="1">
      <c r="A46" s="93"/>
      <c r="B46" s="62" t="s">
        <v>18</v>
      </c>
      <c r="C46" s="55">
        <v>1723</v>
      </c>
      <c r="D46" s="56">
        <f t="shared" si="0"/>
        <v>1.4122950819672131</v>
      </c>
      <c r="E46" s="57">
        <f t="shared" si="3"/>
        <v>139.96750609260764</v>
      </c>
    </row>
    <row r="47" spans="1:9" ht="15" customHeight="1">
      <c r="A47" s="93"/>
      <c r="B47" s="51" t="s">
        <v>39</v>
      </c>
      <c r="C47" s="60">
        <v>1751</v>
      </c>
      <c r="D47" s="21">
        <f t="shared" si="0"/>
        <v>1.4352459016393442</v>
      </c>
      <c r="E47" s="25">
        <f t="shared" si="3"/>
        <v>142.24207961007312</v>
      </c>
    </row>
    <row r="48" spans="1:9" ht="15" customHeight="1">
      <c r="A48" s="93"/>
      <c r="B48" s="51" t="s">
        <v>71</v>
      </c>
      <c r="C48" s="60">
        <v>2087</v>
      </c>
      <c r="D48" s="21">
        <f t="shared" si="0"/>
        <v>1.7106557377049181</v>
      </c>
      <c r="E48" s="25">
        <f t="shared" si="3"/>
        <v>169.53696181965881</v>
      </c>
      <c r="G48" s="49"/>
      <c r="I48" s="49"/>
    </row>
    <row r="49" spans="1:9" ht="15" customHeight="1" thickBot="1">
      <c r="A49" s="93"/>
      <c r="B49" s="53" t="s">
        <v>72</v>
      </c>
      <c r="C49" s="65">
        <v>1683</v>
      </c>
      <c r="D49" s="22">
        <f t="shared" si="0"/>
        <v>1.3795081967213114</v>
      </c>
      <c r="E49" s="26">
        <f t="shared" si="3"/>
        <v>136.71811535337125</v>
      </c>
      <c r="G49" s="49"/>
      <c r="I49" s="49"/>
    </row>
    <row r="50" spans="1:9" ht="15" customHeight="1">
      <c r="A50" s="101">
        <v>2016</v>
      </c>
      <c r="B50" s="50" t="s">
        <v>73</v>
      </c>
      <c r="C50" s="71">
        <v>1911</v>
      </c>
      <c r="D50" s="23">
        <f t="shared" si="0"/>
        <v>1.5663934426229509</v>
      </c>
      <c r="E50" s="24">
        <f t="shared" si="3"/>
        <v>155.23964256701868</v>
      </c>
      <c r="G50" s="49"/>
      <c r="I50" s="49"/>
    </row>
    <row r="51" spans="1:9" ht="15" customHeight="1">
      <c r="A51" s="102"/>
      <c r="B51" s="51" t="s">
        <v>11</v>
      </c>
      <c r="C51" s="60">
        <v>2211</v>
      </c>
      <c r="D51" s="21">
        <f t="shared" si="0"/>
        <v>1.812295081967213</v>
      </c>
      <c r="E51" s="25">
        <f t="shared" si="3"/>
        <v>179.61007311129163</v>
      </c>
      <c r="G51" s="49"/>
    </row>
    <row r="52" spans="1:9" ht="15" customHeight="1">
      <c r="A52" s="102"/>
      <c r="B52" s="51" t="s">
        <v>12</v>
      </c>
      <c r="C52" s="60">
        <v>2220</v>
      </c>
      <c r="D52" s="21">
        <f t="shared" si="0"/>
        <v>1.819672131147541</v>
      </c>
      <c r="E52" s="25">
        <f t="shared" si="3"/>
        <v>180.34118602761981</v>
      </c>
      <c r="G52" s="49"/>
    </row>
    <row r="53" spans="1:9" ht="15" customHeight="1">
      <c r="A53" s="102"/>
      <c r="B53" s="51" t="s">
        <v>13</v>
      </c>
      <c r="C53" s="60">
        <v>2379</v>
      </c>
      <c r="D53" s="21">
        <f t="shared" ref="D53:D58" si="4">+C53/$B$119</f>
        <v>1.95</v>
      </c>
      <c r="E53" s="25">
        <f t="shared" ref="E53:E58" si="5">+C53/$C$23*100</f>
        <v>193.25751421608447</v>
      </c>
      <c r="G53" s="49"/>
    </row>
    <row r="54" spans="1:9" ht="15" customHeight="1">
      <c r="A54" s="102"/>
      <c r="B54" s="51" t="s">
        <v>14</v>
      </c>
      <c r="C54" s="60">
        <v>2414</v>
      </c>
      <c r="D54" s="21">
        <f t="shared" si="4"/>
        <v>1.978688524590164</v>
      </c>
      <c r="E54" s="25">
        <f t="shared" si="5"/>
        <v>196.10073111291632</v>
      </c>
      <c r="G54" s="49"/>
    </row>
    <row r="55" spans="1:9" ht="15" customHeight="1">
      <c r="A55" s="102"/>
      <c r="B55" s="51" t="s">
        <v>15</v>
      </c>
      <c r="C55" s="60">
        <v>2613</v>
      </c>
      <c r="D55" s="21">
        <f t="shared" si="4"/>
        <v>2.1418032786885246</v>
      </c>
      <c r="E55" s="25">
        <f t="shared" si="5"/>
        <v>212.26645004061737</v>
      </c>
      <c r="G55" s="49"/>
    </row>
    <row r="56" spans="1:9" ht="15" customHeight="1">
      <c r="A56" s="102"/>
      <c r="B56" s="51" t="s">
        <v>16</v>
      </c>
      <c r="C56" s="60">
        <v>2613</v>
      </c>
      <c r="D56" s="21">
        <f t="shared" si="4"/>
        <v>2.1418032786885246</v>
      </c>
      <c r="E56" s="25">
        <f t="shared" si="5"/>
        <v>212.26645004061737</v>
      </c>
      <c r="G56" s="49"/>
    </row>
    <row r="57" spans="1:9" ht="15" customHeight="1">
      <c r="A57" s="102"/>
      <c r="B57" s="51" t="s">
        <v>17</v>
      </c>
      <c r="C57" s="60">
        <v>2882</v>
      </c>
      <c r="D57" s="21">
        <f t="shared" si="4"/>
        <v>2.3622950819672131</v>
      </c>
      <c r="E57" s="25">
        <f t="shared" si="5"/>
        <v>234.11860276198212</v>
      </c>
      <c r="G57" s="49"/>
    </row>
    <row r="58" spans="1:9" ht="15" customHeight="1">
      <c r="A58" s="102"/>
      <c r="B58" s="51" t="s">
        <v>18</v>
      </c>
      <c r="C58" s="60">
        <v>2137</v>
      </c>
      <c r="D58" s="21">
        <f t="shared" si="4"/>
        <v>1.7516393442622951</v>
      </c>
      <c r="E58" s="25">
        <f t="shared" si="5"/>
        <v>173.59870024370429</v>
      </c>
      <c r="G58" s="49"/>
    </row>
    <row r="59" spans="1:9" ht="15" customHeight="1">
      <c r="A59" s="102"/>
      <c r="B59" s="51" t="s">
        <v>39</v>
      </c>
      <c r="C59" s="60">
        <v>3116</v>
      </c>
      <c r="D59" s="21">
        <f t="shared" ref="D59" si="6">+C59/$B$119</f>
        <v>2.5540983606557379</v>
      </c>
      <c r="E59" s="25">
        <f t="shared" ref="E59" si="7">+C59/$C$23*100</f>
        <v>253.12753858651504</v>
      </c>
      <c r="G59" s="49"/>
    </row>
    <row r="60" spans="1:9" ht="15" customHeight="1">
      <c r="A60" s="102"/>
      <c r="B60" s="51" t="s">
        <v>71</v>
      </c>
      <c r="C60" s="60">
        <v>3445</v>
      </c>
      <c r="D60" s="21">
        <f t="shared" ref="D60" si="8">+C60/$B$119</f>
        <v>2.8237704918032787</v>
      </c>
      <c r="E60" s="25">
        <f t="shared" ref="E60" si="9">+C60/$C$23*100</f>
        <v>279.85377741673437</v>
      </c>
      <c r="G60" s="49"/>
    </row>
    <row r="61" spans="1:9" ht="15" customHeight="1" thickBot="1">
      <c r="A61" s="102"/>
      <c r="B61" s="53" t="s">
        <v>72</v>
      </c>
      <c r="C61" s="81">
        <v>3652.2222222222222</v>
      </c>
      <c r="D61" s="22">
        <f t="shared" ref="D61" si="10">+C61/$B$119</f>
        <v>2.9936247723132969</v>
      </c>
      <c r="E61" s="26">
        <f t="shared" ref="E61" si="11">+C61/$C$23*100</f>
        <v>296.68742666305621</v>
      </c>
      <c r="G61" s="49"/>
    </row>
    <row r="62" spans="1:9" ht="15" customHeight="1">
      <c r="A62" s="92">
        <v>2017</v>
      </c>
      <c r="B62" s="50" t="s">
        <v>73</v>
      </c>
      <c r="C62" s="83">
        <v>2990.625</v>
      </c>
      <c r="D62" s="56">
        <f t="shared" ref="D62" si="12">+C62/$B$119</f>
        <v>2.4513319672131146</v>
      </c>
      <c r="E62" s="57">
        <f t="shared" ref="E62" si="13">+C62/$C$23*100</f>
        <v>242.94272948822098</v>
      </c>
      <c r="G62" s="49"/>
    </row>
    <row r="63" spans="1:9" ht="15" customHeight="1">
      <c r="A63" s="93"/>
      <c r="B63" s="62" t="s">
        <v>11</v>
      </c>
      <c r="C63" s="83">
        <v>3941.4</v>
      </c>
      <c r="D63" s="56">
        <f t="shared" ref="D63:D98" si="14">+C63/$B$119</f>
        <v>3.2306557377049181</v>
      </c>
      <c r="E63" s="57">
        <f t="shared" ref="E63:E98" si="15">+C63/$C$23*100</f>
        <v>320.17871649065796</v>
      </c>
      <c r="G63" s="49"/>
    </row>
    <row r="64" spans="1:9" ht="15" customHeight="1">
      <c r="A64" s="93"/>
      <c r="B64" s="62" t="s">
        <v>12</v>
      </c>
      <c r="C64" s="83">
        <v>3319</v>
      </c>
      <c r="D64" s="56">
        <f t="shared" si="14"/>
        <v>2.7204918032786884</v>
      </c>
      <c r="E64" s="57">
        <f t="shared" si="15"/>
        <v>269.61819658813971</v>
      </c>
      <c r="G64" s="49"/>
    </row>
    <row r="65" spans="1:7" ht="15" customHeight="1">
      <c r="A65" s="93"/>
      <c r="B65" s="62" t="s">
        <v>13</v>
      </c>
      <c r="C65" s="83">
        <v>3579</v>
      </c>
      <c r="D65" s="56">
        <f t="shared" si="14"/>
        <v>2.9336065573770491</v>
      </c>
      <c r="E65" s="57">
        <f t="shared" si="15"/>
        <v>290.73923639317627</v>
      </c>
      <c r="G65" s="49"/>
    </row>
    <row r="66" spans="1:7" ht="15" customHeight="1">
      <c r="A66" s="93"/>
      <c r="B66" s="62" t="s">
        <v>14</v>
      </c>
      <c r="C66" s="83">
        <v>3367</v>
      </c>
      <c r="D66" s="56">
        <f t="shared" si="14"/>
        <v>2.7598360655737704</v>
      </c>
      <c r="E66" s="57">
        <f t="shared" si="15"/>
        <v>273.51746547522339</v>
      </c>
      <c r="G66" s="49"/>
    </row>
    <row r="67" spans="1:7" ht="15" customHeight="1">
      <c r="A67" s="93"/>
      <c r="B67" s="62" t="s">
        <v>15</v>
      </c>
      <c r="C67" s="83">
        <v>3377</v>
      </c>
      <c r="D67" s="56">
        <f t="shared" si="14"/>
        <v>2.7680327868852461</v>
      </c>
      <c r="E67" s="57">
        <f t="shared" si="15"/>
        <v>274.32981316003253</v>
      </c>
      <c r="G67" s="49"/>
    </row>
    <row r="68" spans="1:7" ht="15" customHeight="1">
      <c r="A68" s="93"/>
      <c r="B68" s="62" t="s">
        <v>16</v>
      </c>
      <c r="C68" s="83">
        <v>2515</v>
      </c>
      <c r="D68" s="56">
        <f t="shared" si="14"/>
        <v>2.0614754098360657</v>
      </c>
      <c r="E68" s="57">
        <f t="shared" si="15"/>
        <v>204.30544272948822</v>
      </c>
      <c r="G68" s="49"/>
    </row>
    <row r="69" spans="1:7" ht="15" customHeight="1">
      <c r="A69" s="93"/>
      <c r="B69" s="62" t="s">
        <v>17</v>
      </c>
      <c r="C69" s="83">
        <v>2664</v>
      </c>
      <c r="D69" s="56">
        <f t="shared" si="14"/>
        <v>2.1836065573770491</v>
      </c>
      <c r="E69" s="57">
        <f t="shared" si="15"/>
        <v>216.4094232331438</v>
      </c>
      <c r="G69" s="49"/>
    </row>
    <row r="70" spans="1:7" ht="15" customHeight="1">
      <c r="A70" s="93"/>
      <c r="B70" s="62" t="s">
        <v>18</v>
      </c>
      <c r="C70" s="83">
        <v>3688</v>
      </c>
      <c r="D70" s="56">
        <f t="shared" si="14"/>
        <v>3.0229508196721313</v>
      </c>
      <c r="E70" s="57">
        <f t="shared" si="15"/>
        <v>299.59382615759546</v>
      </c>
      <c r="G70" s="49"/>
    </row>
    <row r="71" spans="1:7" ht="15" customHeight="1">
      <c r="A71" s="93"/>
      <c r="B71" s="62" t="s">
        <v>39</v>
      </c>
      <c r="C71" s="83">
        <v>3838</v>
      </c>
      <c r="D71" s="56">
        <f t="shared" si="14"/>
        <v>3.1459016393442623</v>
      </c>
      <c r="E71" s="57">
        <f t="shared" si="15"/>
        <v>311.77904142973193</v>
      </c>
      <c r="G71" s="49"/>
    </row>
    <row r="72" spans="1:7" ht="15" customHeight="1">
      <c r="A72" s="93"/>
      <c r="B72" s="62" t="s">
        <v>71</v>
      </c>
      <c r="C72" s="83">
        <v>3055</v>
      </c>
      <c r="D72" s="56">
        <f t="shared" si="14"/>
        <v>2.5040983606557377</v>
      </c>
      <c r="E72" s="57">
        <f t="shared" si="15"/>
        <v>248.17221770917953</v>
      </c>
      <c r="G72" s="49"/>
    </row>
    <row r="73" spans="1:7" ht="15" customHeight="1" thickBot="1">
      <c r="A73" s="93"/>
      <c r="B73" s="78" t="s">
        <v>72</v>
      </c>
      <c r="C73" s="82">
        <v>5717</v>
      </c>
      <c r="D73" s="22">
        <f t="shared" si="14"/>
        <v>4.6860655737704917</v>
      </c>
      <c r="E73" s="26">
        <f t="shared" si="15"/>
        <v>464.41917140536145</v>
      </c>
      <c r="G73" s="49"/>
    </row>
    <row r="74" spans="1:7" ht="15" customHeight="1">
      <c r="A74" s="92">
        <v>2018</v>
      </c>
      <c r="B74" s="50" t="s">
        <v>73</v>
      </c>
      <c r="C74" s="85">
        <v>3096</v>
      </c>
      <c r="D74" s="23">
        <f t="shared" si="14"/>
        <v>2.5377049180327869</v>
      </c>
      <c r="E74" s="24">
        <f t="shared" si="15"/>
        <v>251.50284321689682</v>
      </c>
      <c r="G74" s="49"/>
    </row>
    <row r="75" spans="1:7" ht="15" customHeight="1">
      <c r="A75" s="93"/>
      <c r="B75" s="62" t="s">
        <v>11</v>
      </c>
      <c r="C75" s="83">
        <v>3704</v>
      </c>
      <c r="D75" s="56">
        <f t="shared" si="14"/>
        <v>3.0360655737704918</v>
      </c>
      <c r="E75" s="57">
        <f t="shared" si="15"/>
        <v>300.89358245328998</v>
      </c>
      <c r="G75" s="49"/>
    </row>
    <row r="76" spans="1:7" ht="15" customHeight="1">
      <c r="A76" s="93"/>
      <c r="B76" s="62" t="s">
        <v>12</v>
      </c>
      <c r="C76" s="83">
        <v>3210</v>
      </c>
      <c r="D76" s="56">
        <f t="shared" si="14"/>
        <v>2.6311475409836067</v>
      </c>
      <c r="E76" s="57">
        <f t="shared" si="15"/>
        <v>260.76360682372058</v>
      </c>
      <c r="G76" s="49"/>
    </row>
    <row r="77" spans="1:7" ht="15" customHeight="1">
      <c r="A77" s="93"/>
      <c r="B77" s="62" t="s">
        <v>13</v>
      </c>
      <c r="C77" s="83">
        <v>4441</v>
      </c>
      <c r="D77" s="56">
        <f t="shared" si="14"/>
        <v>3.6401639344262295</v>
      </c>
      <c r="E77" s="57">
        <f t="shared" si="15"/>
        <v>360.76360682372058</v>
      </c>
      <c r="G77" s="49"/>
    </row>
    <row r="78" spans="1:7" ht="15" customHeight="1">
      <c r="A78" s="93"/>
      <c r="B78" s="62" t="s">
        <v>14</v>
      </c>
      <c r="C78" s="83">
        <v>3073</v>
      </c>
      <c r="D78" s="56">
        <f t="shared" si="14"/>
        <v>2.5188524590163937</v>
      </c>
      <c r="E78" s="57">
        <f t="shared" si="15"/>
        <v>249.63444354183594</v>
      </c>
      <c r="G78" s="49"/>
    </row>
    <row r="79" spans="1:7" ht="15" customHeight="1">
      <c r="A79" s="93"/>
      <c r="B79" s="62" t="s">
        <v>15</v>
      </c>
      <c r="C79" s="83">
        <v>3112</v>
      </c>
      <c r="D79" s="56">
        <f t="shared" si="14"/>
        <v>2.5508196721311474</v>
      </c>
      <c r="E79" s="57">
        <f t="shared" si="15"/>
        <v>252.8025995125914</v>
      </c>
      <c r="G79" s="49"/>
    </row>
    <row r="80" spans="1:7" ht="15" customHeight="1">
      <c r="A80" s="93"/>
      <c r="B80" s="62" t="s">
        <v>16</v>
      </c>
      <c r="C80" s="83">
        <v>4897</v>
      </c>
      <c r="D80" s="56">
        <f t="shared" si="14"/>
        <v>4.0139344262295085</v>
      </c>
      <c r="E80" s="57">
        <f t="shared" si="15"/>
        <v>397.80666125101544</v>
      </c>
      <c r="G80" s="49"/>
    </row>
    <row r="81" spans="1:7" ht="15" customHeight="1">
      <c r="A81" s="93"/>
      <c r="B81" s="62" t="s">
        <v>17</v>
      </c>
      <c r="C81" s="83">
        <v>4253</v>
      </c>
      <c r="D81" s="56">
        <f t="shared" si="14"/>
        <v>3.486065573770492</v>
      </c>
      <c r="E81" s="57">
        <f t="shared" si="15"/>
        <v>345.49147034930951</v>
      </c>
      <c r="G81" s="49"/>
    </row>
    <row r="82" spans="1:7" ht="15" customHeight="1">
      <c r="A82" s="93"/>
      <c r="B82" s="62" t="s">
        <v>18</v>
      </c>
      <c r="C82" s="83">
        <v>4045</v>
      </c>
      <c r="D82" s="56">
        <f t="shared" si="14"/>
        <v>3.3155737704918034</v>
      </c>
      <c r="E82" s="57">
        <f t="shared" si="15"/>
        <v>328.59463850528027</v>
      </c>
      <c r="G82" s="49"/>
    </row>
    <row r="83" spans="1:7" ht="15" customHeight="1">
      <c r="A83" s="93"/>
      <c r="B83" s="62" t="s">
        <v>39</v>
      </c>
      <c r="C83" s="83">
        <v>3088</v>
      </c>
      <c r="D83" s="56">
        <f t="shared" si="14"/>
        <v>2.5311475409836066</v>
      </c>
      <c r="E83" s="57">
        <f t="shared" si="15"/>
        <v>250.85296506904956</v>
      </c>
      <c r="G83" s="49"/>
    </row>
    <row r="84" spans="1:7" ht="15" customHeight="1">
      <c r="A84" s="93"/>
      <c r="B84" s="62" t="s">
        <v>71</v>
      </c>
      <c r="C84" s="83">
        <v>4306</v>
      </c>
      <c r="D84" s="56">
        <f t="shared" si="14"/>
        <v>3.5295081967213116</v>
      </c>
      <c r="E84" s="57">
        <f t="shared" si="15"/>
        <v>349.79691307879773</v>
      </c>
      <c r="G84" s="49"/>
    </row>
    <row r="85" spans="1:7" ht="15" customHeight="1" thickBot="1">
      <c r="A85" s="93"/>
      <c r="B85" s="78" t="s">
        <v>72</v>
      </c>
      <c r="C85" s="75">
        <v>7950</v>
      </c>
      <c r="D85" s="76">
        <f t="shared" si="14"/>
        <v>6.5163934426229506</v>
      </c>
      <c r="E85" s="77">
        <f t="shared" si="15"/>
        <v>645.81640942323315</v>
      </c>
      <c r="G85" s="49"/>
    </row>
    <row r="86" spans="1:7" ht="15" customHeight="1">
      <c r="A86" s="92">
        <v>2019</v>
      </c>
      <c r="B86" s="50" t="s">
        <v>73</v>
      </c>
      <c r="C86" s="85">
        <v>4550</v>
      </c>
      <c r="D86" s="23">
        <f t="shared" si="14"/>
        <v>3.7295081967213113</v>
      </c>
      <c r="E86" s="24">
        <f t="shared" si="15"/>
        <v>369.61819658813971</v>
      </c>
      <c r="G86" s="49"/>
    </row>
    <row r="87" spans="1:7" ht="15" customHeight="1">
      <c r="A87" s="93"/>
      <c r="B87" s="62" t="s">
        <v>11</v>
      </c>
      <c r="C87" s="83">
        <v>3566</v>
      </c>
      <c r="D87" s="56">
        <f t="shared" si="14"/>
        <v>2.9229508196721312</v>
      </c>
      <c r="E87" s="57">
        <f t="shared" si="15"/>
        <v>289.68318440292444</v>
      </c>
      <c r="G87" s="49"/>
    </row>
    <row r="88" spans="1:7" ht="15" customHeight="1">
      <c r="A88" s="93"/>
      <c r="B88" s="62" t="s">
        <v>12</v>
      </c>
      <c r="C88" s="83">
        <v>2607</v>
      </c>
      <c r="D88" s="56">
        <f t="shared" si="14"/>
        <v>2.1368852459016394</v>
      </c>
      <c r="E88" s="57">
        <f t="shared" si="15"/>
        <v>211.77904142973193</v>
      </c>
      <c r="G88" s="49"/>
    </row>
    <row r="89" spans="1:7" ht="15" customHeight="1">
      <c r="A89" s="93"/>
      <c r="B89" s="62" t="s">
        <v>13</v>
      </c>
      <c r="C89" s="83">
        <v>4065</v>
      </c>
      <c r="D89" s="56">
        <f t="shared" si="14"/>
        <v>3.331967213114754</v>
      </c>
      <c r="E89" s="57">
        <f t="shared" si="15"/>
        <v>330.21933387489844</v>
      </c>
      <c r="G89" s="49"/>
    </row>
    <row r="90" spans="1:7" ht="15" customHeight="1">
      <c r="A90" s="93"/>
      <c r="B90" s="62" t="s">
        <v>14</v>
      </c>
      <c r="C90" s="83">
        <v>4744</v>
      </c>
      <c r="D90" s="56">
        <f t="shared" si="14"/>
        <v>3.8885245901639345</v>
      </c>
      <c r="E90" s="57">
        <f t="shared" si="15"/>
        <v>385.37774167343622</v>
      </c>
      <c r="G90" s="49"/>
    </row>
    <row r="91" spans="1:7" ht="15" customHeight="1">
      <c r="A91" s="93"/>
      <c r="B91" s="62" t="s">
        <v>15</v>
      </c>
      <c r="C91" s="83">
        <v>2663</v>
      </c>
      <c r="D91" s="56">
        <f t="shared" si="14"/>
        <v>2.1827868852459016</v>
      </c>
      <c r="E91" s="57">
        <f t="shared" si="15"/>
        <v>216.32818846466287</v>
      </c>
      <c r="G91" s="49"/>
    </row>
    <row r="92" spans="1:7" ht="15" customHeight="1">
      <c r="A92" s="93"/>
      <c r="B92" s="62" t="s">
        <v>16</v>
      </c>
      <c r="C92" s="83">
        <v>5927</v>
      </c>
      <c r="D92" s="56">
        <f t="shared" si="14"/>
        <v>4.8581967213114758</v>
      </c>
      <c r="E92" s="57">
        <f t="shared" si="15"/>
        <v>481.47847278635254</v>
      </c>
      <c r="G92" s="49"/>
    </row>
    <row r="93" spans="1:7" ht="15" customHeight="1">
      <c r="A93" s="93"/>
      <c r="B93" s="62" t="s">
        <v>17</v>
      </c>
      <c r="C93" s="83">
        <v>4532</v>
      </c>
      <c r="D93" s="56">
        <f t="shared" si="14"/>
        <v>3.7147540983606557</v>
      </c>
      <c r="E93" s="57">
        <f t="shared" si="15"/>
        <v>368.15597075548334</v>
      </c>
      <c r="G93" s="49"/>
    </row>
    <row r="94" spans="1:7" ht="15" customHeight="1">
      <c r="A94" s="93"/>
      <c r="B94" s="62" t="s">
        <v>18</v>
      </c>
      <c r="C94" s="83">
        <v>6080</v>
      </c>
      <c r="D94" s="56">
        <f t="shared" si="14"/>
        <v>4.9836065573770494</v>
      </c>
      <c r="E94" s="57">
        <f t="shared" si="15"/>
        <v>493.90739236393176</v>
      </c>
      <c r="G94" s="49"/>
    </row>
    <row r="95" spans="1:7" ht="15" customHeight="1">
      <c r="A95" s="93"/>
      <c r="B95" s="62" t="s">
        <v>39</v>
      </c>
      <c r="C95" s="83">
        <v>6080</v>
      </c>
      <c r="D95" s="56">
        <f t="shared" si="14"/>
        <v>4.9836065573770494</v>
      </c>
      <c r="E95" s="57">
        <f t="shared" si="15"/>
        <v>493.90739236393176</v>
      </c>
      <c r="G95" s="49"/>
    </row>
    <row r="96" spans="1:7" ht="15" customHeight="1">
      <c r="A96" s="93"/>
      <c r="B96" s="62" t="s">
        <v>71</v>
      </c>
      <c r="C96" s="83">
        <v>6623</v>
      </c>
      <c r="D96" s="56">
        <f t="shared" si="14"/>
        <v>5.4286885245901644</v>
      </c>
      <c r="E96" s="57">
        <f t="shared" si="15"/>
        <v>538.0178716490658</v>
      </c>
      <c r="G96" s="49"/>
    </row>
    <row r="97" spans="1:7" ht="15" customHeight="1" thickBot="1">
      <c r="A97" s="94"/>
      <c r="B97" s="78" t="s">
        <v>72</v>
      </c>
      <c r="C97" s="75">
        <v>10991</v>
      </c>
      <c r="D97" s="76">
        <f t="shared" si="14"/>
        <v>9.0090163934426233</v>
      </c>
      <c r="E97" s="77">
        <f t="shared" si="15"/>
        <v>892.85134037367993</v>
      </c>
      <c r="G97" s="49"/>
    </row>
    <row r="98" spans="1:7" ht="15" customHeight="1">
      <c r="A98" s="92">
        <v>2020</v>
      </c>
      <c r="B98" s="50" t="s">
        <v>73</v>
      </c>
      <c r="C98" s="85">
        <v>4864</v>
      </c>
      <c r="D98" s="23">
        <f t="shared" si="14"/>
        <v>3.9868852459016395</v>
      </c>
      <c r="E98" s="24">
        <f t="shared" si="15"/>
        <v>395.12591389114544</v>
      </c>
      <c r="G98" s="49"/>
    </row>
    <row r="99" spans="1:7" ht="15" customHeight="1">
      <c r="A99" s="93"/>
      <c r="B99" s="62" t="s">
        <v>11</v>
      </c>
      <c r="C99" s="13" t="s">
        <v>75</v>
      </c>
      <c r="D99" s="56" t="s">
        <v>75</v>
      </c>
      <c r="E99" s="57" t="s">
        <v>75</v>
      </c>
      <c r="G99" s="49"/>
    </row>
    <row r="100" spans="1:7" ht="15" customHeight="1">
      <c r="A100" s="93"/>
      <c r="B100" s="62" t="s">
        <v>12</v>
      </c>
      <c r="C100" s="83" t="s">
        <v>75</v>
      </c>
      <c r="D100" s="56" t="s">
        <v>75</v>
      </c>
      <c r="E100" s="57" t="s">
        <v>75</v>
      </c>
      <c r="G100" s="49"/>
    </row>
    <row r="101" spans="1:7" ht="15" customHeight="1">
      <c r="A101" s="93"/>
      <c r="B101" s="62" t="s">
        <v>13</v>
      </c>
      <c r="C101" s="83" t="s">
        <v>75</v>
      </c>
      <c r="D101" s="56" t="s">
        <v>75</v>
      </c>
      <c r="E101" s="57" t="s">
        <v>75</v>
      </c>
      <c r="G101" s="49"/>
    </row>
    <row r="102" spans="1:7" ht="15" customHeight="1">
      <c r="A102" s="93"/>
      <c r="B102" s="62" t="s">
        <v>14</v>
      </c>
      <c r="C102" s="83" t="s">
        <v>75</v>
      </c>
      <c r="D102" s="56" t="s">
        <v>75</v>
      </c>
      <c r="E102" s="57" t="s">
        <v>75</v>
      </c>
      <c r="G102" s="49"/>
    </row>
    <row r="103" spans="1:7" ht="15" customHeight="1">
      <c r="A103" s="93"/>
      <c r="B103" s="62" t="s">
        <v>15</v>
      </c>
      <c r="C103" s="83" t="s">
        <v>75</v>
      </c>
      <c r="D103" s="56" t="s">
        <v>75</v>
      </c>
      <c r="E103" s="57" t="s">
        <v>75</v>
      </c>
      <c r="G103" s="49"/>
    </row>
    <row r="104" spans="1:7" ht="15" customHeight="1">
      <c r="A104" s="93"/>
      <c r="B104" s="62" t="s">
        <v>16</v>
      </c>
      <c r="C104" s="83" t="s">
        <v>75</v>
      </c>
      <c r="D104" s="56" t="s">
        <v>75</v>
      </c>
      <c r="E104" s="57" t="s">
        <v>75</v>
      </c>
      <c r="G104" s="49"/>
    </row>
    <row r="105" spans="1:7" ht="15" customHeight="1">
      <c r="A105" s="93"/>
      <c r="B105" s="62" t="s">
        <v>17</v>
      </c>
      <c r="C105" s="83" t="s">
        <v>75</v>
      </c>
      <c r="D105" s="56" t="s">
        <v>75</v>
      </c>
      <c r="E105" s="57" t="s">
        <v>75</v>
      </c>
      <c r="G105" s="49"/>
    </row>
    <row r="106" spans="1:7" ht="15" customHeight="1">
      <c r="A106" s="93"/>
      <c r="B106" s="62" t="s">
        <v>18</v>
      </c>
      <c r="C106" s="83" t="s">
        <v>75</v>
      </c>
      <c r="D106" s="56" t="s">
        <v>75</v>
      </c>
      <c r="E106" s="57" t="s">
        <v>75</v>
      </c>
      <c r="G106" s="49"/>
    </row>
    <row r="107" spans="1:7" ht="15" customHeight="1">
      <c r="A107" s="93"/>
      <c r="B107" s="62" t="s">
        <v>39</v>
      </c>
      <c r="C107" s="83" t="s">
        <v>75</v>
      </c>
      <c r="D107" s="56" t="s">
        <v>75</v>
      </c>
      <c r="E107" s="57" t="s">
        <v>75</v>
      </c>
      <c r="G107" s="49"/>
    </row>
    <row r="108" spans="1:7" ht="15" customHeight="1">
      <c r="A108" s="93"/>
      <c r="B108" s="62" t="s">
        <v>71</v>
      </c>
      <c r="C108" s="83" t="s">
        <v>75</v>
      </c>
      <c r="D108" s="56" t="s">
        <v>75</v>
      </c>
      <c r="E108" s="57" t="s">
        <v>75</v>
      </c>
      <c r="G108" s="49"/>
    </row>
    <row r="109" spans="1:7" ht="15" customHeight="1" thickBot="1">
      <c r="A109" s="93"/>
      <c r="B109" s="78" t="s">
        <v>72</v>
      </c>
      <c r="C109" s="75" t="s">
        <v>75</v>
      </c>
      <c r="D109" s="76" t="s">
        <v>75</v>
      </c>
      <c r="E109" s="77" t="s">
        <v>75</v>
      </c>
      <c r="G109" s="49"/>
    </row>
    <row r="110" spans="1:7" ht="15" customHeight="1">
      <c r="A110" s="92">
        <v>2021</v>
      </c>
      <c r="B110" s="62" t="s">
        <v>73</v>
      </c>
      <c r="C110" s="83" t="s">
        <v>75</v>
      </c>
      <c r="D110" s="56" t="s">
        <v>75</v>
      </c>
      <c r="E110" s="57" t="s">
        <v>75</v>
      </c>
      <c r="G110" s="49"/>
    </row>
    <row r="111" spans="1:7" ht="15" customHeight="1">
      <c r="A111" s="93"/>
      <c r="B111" s="62" t="s">
        <v>11</v>
      </c>
      <c r="C111" s="83" t="s">
        <v>75</v>
      </c>
      <c r="D111" s="56" t="s">
        <v>75</v>
      </c>
      <c r="E111" s="57" t="s">
        <v>75</v>
      </c>
      <c r="G111" s="49"/>
    </row>
    <row r="112" spans="1:7" ht="15" customHeight="1">
      <c r="A112" s="93"/>
      <c r="B112" s="62" t="s">
        <v>12</v>
      </c>
      <c r="C112" s="83" t="s">
        <v>75</v>
      </c>
      <c r="D112" s="56" t="s">
        <v>75</v>
      </c>
      <c r="E112" s="57" t="s">
        <v>75</v>
      </c>
      <c r="G112" s="49"/>
    </row>
    <row r="113" spans="1:9" ht="15" customHeight="1">
      <c r="A113" s="93"/>
      <c r="B113" s="62" t="s">
        <v>13</v>
      </c>
      <c r="C113" s="83" t="s">
        <v>75</v>
      </c>
      <c r="D113" s="56" t="s">
        <v>75</v>
      </c>
      <c r="E113" s="57" t="s">
        <v>75</v>
      </c>
      <c r="G113" s="49"/>
    </row>
    <row r="114" spans="1:9" ht="15" customHeight="1">
      <c r="A114" s="93"/>
      <c r="B114" s="62" t="s">
        <v>14</v>
      </c>
      <c r="C114" s="83" t="s">
        <v>75</v>
      </c>
      <c r="D114" s="56" t="s">
        <v>75</v>
      </c>
      <c r="E114" s="57" t="s">
        <v>75</v>
      </c>
      <c r="G114" s="49"/>
    </row>
    <row r="115" spans="1:9" ht="15" customHeight="1">
      <c r="A115" s="93"/>
      <c r="B115" s="62" t="s">
        <v>15</v>
      </c>
      <c r="C115" s="83" t="s">
        <v>75</v>
      </c>
      <c r="D115" s="56" t="s">
        <v>75</v>
      </c>
      <c r="E115" s="57" t="s">
        <v>75</v>
      </c>
      <c r="G115" s="49"/>
    </row>
    <row r="116" spans="1:9" ht="15" customHeight="1">
      <c r="A116" s="93"/>
      <c r="B116" s="62" t="s">
        <v>16</v>
      </c>
      <c r="C116" s="83" t="s">
        <v>75</v>
      </c>
      <c r="D116" s="56" t="s">
        <v>75</v>
      </c>
      <c r="E116" s="57" t="s">
        <v>75</v>
      </c>
      <c r="G116" s="49"/>
    </row>
    <row r="117" spans="1:9" ht="15" customHeight="1">
      <c r="A117" s="93"/>
      <c r="B117" s="62" t="s">
        <v>17</v>
      </c>
      <c r="C117" s="83" t="s">
        <v>75</v>
      </c>
      <c r="D117" s="56" t="s">
        <v>75</v>
      </c>
      <c r="E117" s="57" t="s">
        <v>75</v>
      </c>
      <c r="G117" s="49"/>
    </row>
    <row r="118" spans="1:9" ht="15" customHeight="1" thickBot="1">
      <c r="A118" s="94"/>
      <c r="B118" s="78" t="s">
        <v>18</v>
      </c>
      <c r="C118" s="75">
        <v>11818</v>
      </c>
      <c r="D118" s="76">
        <f t="shared" ref="D118" si="16">+C118/$B$119</f>
        <v>9.6868852459016388</v>
      </c>
      <c r="E118" s="77">
        <f t="shared" ref="E118" si="17">+C118/$C$23*100</f>
        <v>960.03249390739234</v>
      </c>
      <c r="G118" s="49"/>
    </row>
    <row r="119" spans="1:9" ht="15" customHeight="1">
      <c r="A119" s="70" t="s">
        <v>76</v>
      </c>
      <c r="B119" s="15">
        <v>1220</v>
      </c>
    </row>
    <row r="120" spans="1:9" ht="15" customHeight="1">
      <c r="A120" s="3"/>
      <c r="B120" s="18"/>
      <c r="I120" s="49"/>
    </row>
    <row r="121" spans="1:9" ht="15" customHeight="1">
      <c r="A121" s="8" t="s">
        <v>25</v>
      </c>
      <c r="I121" s="49"/>
    </row>
    <row r="122" spans="1:9" ht="15" customHeight="1">
      <c r="A122" s="6" t="s">
        <v>20</v>
      </c>
      <c r="I122" s="49"/>
    </row>
    <row r="123" spans="1:9" ht="15" customHeight="1">
      <c r="A123" s="6" t="s">
        <v>21</v>
      </c>
    </row>
    <row r="124" spans="1:9" ht="15" customHeight="1"/>
    <row r="125" spans="1:9" ht="15" customHeight="1">
      <c r="A125" s="7" t="s">
        <v>22</v>
      </c>
    </row>
    <row r="126" spans="1:9" ht="15" customHeight="1">
      <c r="C126" s="49"/>
      <c r="F126" s="49"/>
    </row>
    <row r="127" spans="1:9" ht="15" customHeight="1">
      <c r="A127" s="119" t="s">
        <v>79</v>
      </c>
      <c r="C127" s="49"/>
      <c r="D127" s="49"/>
      <c r="E127" s="49"/>
      <c r="F127" s="49"/>
    </row>
    <row r="128" spans="1:9" ht="15" customHeight="1">
      <c r="A128" s="120" t="s">
        <v>80</v>
      </c>
    </row>
    <row r="129" spans="2:8" ht="15" customHeight="1">
      <c r="B129" s="8"/>
      <c r="C129" s="49"/>
      <c r="D129" s="49"/>
      <c r="E129" s="49"/>
      <c r="F129" s="49"/>
      <c r="G129" s="67"/>
      <c r="H129" s="67"/>
    </row>
    <row r="130" spans="2:8" ht="15" customHeight="1">
      <c r="B130" s="8"/>
      <c r="C130" s="49"/>
      <c r="D130" s="8"/>
      <c r="E130" s="49"/>
      <c r="F130" s="8"/>
      <c r="G130" s="67"/>
      <c r="H130" s="67"/>
    </row>
    <row r="131" spans="2:8" ht="18.600000000000001">
      <c r="B131" s="8"/>
      <c r="E131" s="49"/>
      <c r="F131" s="49"/>
      <c r="G131" s="67"/>
      <c r="H131" s="67"/>
    </row>
    <row r="132" spans="2:8" ht="18.600000000000001">
      <c r="B132" s="8"/>
      <c r="E132" s="49"/>
      <c r="F132" s="8"/>
      <c r="G132" s="67"/>
      <c r="H132" s="67"/>
    </row>
    <row r="133" spans="2:8" ht="18.600000000000001">
      <c r="B133" s="8"/>
      <c r="D133" s="8"/>
      <c r="E133" s="49"/>
      <c r="F133" s="8"/>
      <c r="G133" s="67"/>
      <c r="H133" s="67"/>
    </row>
    <row r="134" spans="2:8" ht="18.600000000000001">
      <c r="B134" s="8"/>
      <c r="E134" s="49"/>
      <c r="F134" s="8"/>
      <c r="G134" s="67"/>
      <c r="H134" s="67"/>
    </row>
    <row r="135" spans="2:8" ht="18.600000000000001">
      <c r="B135" s="8"/>
      <c r="E135" s="49"/>
      <c r="F135" s="8"/>
      <c r="G135" s="69"/>
      <c r="H135" s="67"/>
    </row>
    <row r="136" spans="2:8" ht="18.600000000000001">
      <c r="B136" s="8"/>
      <c r="E136" s="49"/>
      <c r="F136" s="8"/>
      <c r="G136" s="67"/>
      <c r="H136" s="67"/>
    </row>
    <row r="137" spans="2:8" ht="18.600000000000001">
      <c r="B137" s="8"/>
      <c r="E137" s="49"/>
      <c r="F137" s="8"/>
      <c r="G137" s="67"/>
      <c r="H137" s="67"/>
    </row>
  </sheetData>
  <mergeCells count="13">
    <mergeCell ref="C12:E12"/>
    <mergeCell ref="C13:E13"/>
    <mergeCell ref="A15:A25"/>
    <mergeCell ref="A26:A37"/>
    <mergeCell ref="A50:A61"/>
    <mergeCell ref="A38:A49"/>
    <mergeCell ref="A12:A14"/>
    <mergeCell ref="B12:B14"/>
    <mergeCell ref="A86:A97"/>
    <mergeCell ref="A98:A109"/>
    <mergeCell ref="A74:A85"/>
    <mergeCell ref="A62:A73"/>
    <mergeCell ref="A110:A118"/>
  </mergeCells>
  <hyperlinks>
    <hyperlink ref="A125" location="Índice!A1" display="Volver al Índice" xr:uid="{00000000-0004-0000-0700-000000000000}"/>
    <hyperlink ref="A128" r:id="rId1" xr:uid="{EF2A710A-F6DE-4EC0-A235-83014977D9C1}"/>
  </hyperlinks>
  <pageMargins left="0.7" right="0.7" top="0.75" bottom="0.75" header="0.3" footer="0.3"/>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I134"/>
  <sheetViews>
    <sheetView showGridLines="0" zoomScale="80" zoomScaleNormal="80" workbookViewId="0"/>
  </sheetViews>
  <sheetFormatPr baseColWidth="10" defaultColWidth="22.6640625" defaultRowHeight="13.2"/>
  <cols>
    <col min="1" max="1" width="27.6640625" customWidth="1"/>
    <col min="3" max="5" width="30.6640625" customWidth="1"/>
  </cols>
  <sheetData>
    <row r="1" spans="1:5" ht="14.4">
      <c r="A1" s="2" t="s">
        <v>0</v>
      </c>
      <c r="B1" s="3"/>
      <c r="C1" s="3"/>
    </row>
    <row r="2" spans="1:5" ht="14.4">
      <c r="A2" s="2" t="s">
        <v>1</v>
      </c>
      <c r="B2" s="3"/>
      <c r="C2" s="3"/>
    </row>
    <row r="3" spans="1:5" ht="14.4">
      <c r="A3" s="2" t="s">
        <v>2</v>
      </c>
      <c r="B3" s="3"/>
      <c r="C3" s="3"/>
    </row>
    <row r="4" spans="1:5" ht="14.4">
      <c r="A4" s="2" t="s">
        <v>3</v>
      </c>
      <c r="B4" s="3" t="s">
        <v>19</v>
      </c>
      <c r="C4" s="3"/>
    </row>
    <row r="5" spans="1:5" ht="14.4">
      <c r="A5" s="2" t="s">
        <v>4</v>
      </c>
      <c r="B5" s="3" t="s">
        <v>33</v>
      </c>
      <c r="C5" s="3"/>
    </row>
    <row r="6" spans="1:5" ht="14.4">
      <c r="A6" s="2" t="s">
        <v>5</v>
      </c>
      <c r="B6" s="3" t="s">
        <v>47</v>
      </c>
      <c r="C6" s="3"/>
    </row>
    <row r="7" spans="1:5" ht="14.4">
      <c r="A7" s="2" t="s">
        <v>6</v>
      </c>
      <c r="B7" s="3" t="s">
        <v>23</v>
      </c>
      <c r="C7" s="3"/>
    </row>
    <row r="8" spans="1:5" ht="14.4">
      <c r="A8" s="2" t="s">
        <v>7</v>
      </c>
      <c r="B8" s="4" t="str">
        <f>+'BA-BAHIA BLANCA'!B8</f>
        <v>septiembre 2021</v>
      </c>
      <c r="C8" s="3"/>
    </row>
    <row r="9" spans="1:5" ht="14.4">
      <c r="A9" s="2" t="s">
        <v>8</v>
      </c>
      <c r="B9" s="5" t="str">
        <f>+'BA-BAHIA BLANCA'!B9</f>
        <v>septiembre 2021</v>
      </c>
      <c r="C9" s="3"/>
    </row>
    <row r="10" spans="1:5" ht="14.4">
      <c r="A10" s="3"/>
      <c r="B10" s="3"/>
      <c r="C10" s="3"/>
    </row>
    <row r="11" spans="1:5" ht="15" thickBot="1">
      <c r="A11" s="3"/>
      <c r="B11" s="3"/>
      <c r="C11" s="3"/>
    </row>
    <row r="12" spans="1:5" ht="15" thickBot="1">
      <c r="A12" s="104" t="s">
        <v>9</v>
      </c>
      <c r="B12" s="107" t="s">
        <v>10</v>
      </c>
      <c r="C12" s="98" t="s">
        <v>70</v>
      </c>
      <c r="D12" s="99"/>
      <c r="E12" s="100"/>
    </row>
    <row r="13" spans="1:5" ht="14.4">
      <c r="A13" s="105"/>
      <c r="B13" s="108"/>
      <c r="C13" s="110" t="s">
        <v>24</v>
      </c>
      <c r="D13" s="111"/>
      <c r="E13" s="112"/>
    </row>
    <row r="14" spans="1:5" ht="15" thickBot="1">
      <c r="A14" s="106"/>
      <c r="B14" s="109"/>
      <c r="C14" s="19" t="s">
        <v>53</v>
      </c>
      <c r="D14" s="34" t="s">
        <v>54</v>
      </c>
      <c r="E14" s="9" t="s">
        <v>68</v>
      </c>
    </row>
    <row r="15" spans="1:5" ht="15" customHeight="1">
      <c r="A15" s="101">
        <v>2013</v>
      </c>
      <c r="B15" s="31" t="s">
        <v>11</v>
      </c>
      <c r="C15" s="38">
        <v>1309</v>
      </c>
      <c r="D15" s="23">
        <f t="shared" ref="D15:D54" si="0">+C15/$B$119</f>
        <v>1.2384105960264902</v>
      </c>
      <c r="E15" s="24">
        <f>+C15/$C$23*100</f>
        <v>92.443502824858754</v>
      </c>
    </row>
    <row r="16" spans="1:5" ht="15" customHeight="1">
      <c r="A16" s="102"/>
      <c r="B16" s="32" t="s">
        <v>12</v>
      </c>
      <c r="C16" s="39">
        <v>1309</v>
      </c>
      <c r="D16" s="21">
        <f t="shared" si="0"/>
        <v>1.2384105960264902</v>
      </c>
      <c r="E16" s="25">
        <f t="shared" ref="E16:E31" si="1">+C16/$C$23*100</f>
        <v>92.443502824858754</v>
      </c>
    </row>
    <row r="17" spans="1:8" ht="15" customHeight="1">
      <c r="A17" s="102"/>
      <c r="B17" s="32" t="s">
        <v>13</v>
      </c>
      <c r="C17" s="39">
        <v>963</v>
      </c>
      <c r="D17" s="21">
        <f t="shared" si="0"/>
        <v>0.91106906338694416</v>
      </c>
      <c r="E17" s="25">
        <f t="shared" si="1"/>
        <v>68.008474576271183</v>
      </c>
    </row>
    <row r="18" spans="1:8" ht="15" customHeight="1">
      <c r="A18" s="102"/>
      <c r="B18" s="32" t="s">
        <v>14</v>
      </c>
      <c r="C18" s="39">
        <v>1326</v>
      </c>
      <c r="D18" s="21">
        <f t="shared" si="0"/>
        <v>1.2544938505203407</v>
      </c>
      <c r="E18" s="25">
        <f t="shared" si="1"/>
        <v>93.644067796610159</v>
      </c>
    </row>
    <row r="19" spans="1:8" ht="15" customHeight="1">
      <c r="A19" s="102"/>
      <c r="B19" s="32" t="s">
        <v>15</v>
      </c>
      <c r="C19" s="39">
        <v>1326</v>
      </c>
      <c r="D19" s="21">
        <f t="shared" si="0"/>
        <v>1.2544938505203407</v>
      </c>
      <c r="E19" s="25">
        <f t="shared" si="1"/>
        <v>93.644067796610159</v>
      </c>
    </row>
    <row r="20" spans="1:8" ht="15" customHeight="1">
      <c r="A20" s="102"/>
      <c r="B20" s="32" t="s">
        <v>16</v>
      </c>
      <c r="C20" s="39">
        <v>1326</v>
      </c>
      <c r="D20" s="21">
        <f t="shared" si="0"/>
        <v>1.2544938505203407</v>
      </c>
      <c r="E20" s="25">
        <f t="shared" si="1"/>
        <v>93.644067796610159</v>
      </c>
    </row>
    <row r="21" spans="1:8" ht="15" customHeight="1">
      <c r="A21" s="102"/>
      <c r="B21" s="32" t="s">
        <v>17</v>
      </c>
      <c r="C21" s="39">
        <v>1326</v>
      </c>
      <c r="D21" s="21">
        <f t="shared" si="0"/>
        <v>1.2544938505203407</v>
      </c>
      <c r="E21" s="25">
        <f t="shared" si="1"/>
        <v>93.644067796610159</v>
      </c>
    </row>
    <row r="22" spans="1:8" ht="15" customHeight="1">
      <c r="A22" s="102"/>
      <c r="B22" s="32" t="s">
        <v>18</v>
      </c>
      <c r="C22" s="39">
        <v>1416</v>
      </c>
      <c r="D22" s="21">
        <f t="shared" si="0"/>
        <v>1.3396404919583726</v>
      </c>
      <c r="E22" s="25">
        <f t="shared" si="1"/>
        <v>100</v>
      </c>
    </row>
    <row r="23" spans="1:8" ht="15" customHeight="1">
      <c r="A23" s="102"/>
      <c r="B23" s="32" t="s">
        <v>39</v>
      </c>
      <c r="C23" s="39">
        <v>1416</v>
      </c>
      <c r="D23" s="21">
        <f t="shared" si="0"/>
        <v>1.3396404919583726</v>
      </c>
      <c r="E23" s="25">
        <f t="shared" si="1"/>
        <v>100</v>
      </c>
    </row>
    <row r="24" spans="1:8" ht="15" customHeight="1">
      <c r="A24" s="102"/>
      <c r="B24" s="32" t="s">
        <v>71</v>
      </c>
      <c r="C24" s="39">
        <v>1416</v>
      </c>
      <c r="D24" s="21">
        <f t="shared" si="0"/>
        <v>1.3396404919583726</v>
      </c>
      <c r="E24" s="25">
        <f t="shared" si="1"/>
        <v>100</v>
      </c>
    </row>
    <row r="25" spans="1:8" ht="15" customHeight="1" thickBot="1">
      <c r="A25" s="103"/>
      <c r="B25" s="33" t="s">
        <v>72</v>
      </c>
      <c r="C25" s="40">
        <v>1416</v>
      </c>
      <c r="D25" s="22">
        <f t="shared" si="0"/>
        <v>1.3396404919583726</v>
      </c>
      <c r="E25" s="26">
        <f t="shared" si="1"/>
        <v>100</v>
      </c>
    </row>
    <row r="26" spans="1:8" ht="15" customHeight="1">
      <c r="A26" s="101">
        <v>2014</v>
      </c>
      <c r="B26" s="50" t="s">
        <v>73</v>
      </c>
      <c r="C26" s="20">
        <v>1293</v>
      </c>
      <c r="D26" s="23">
        <f t="shared" si="0"/>
        <v>1.2232734153263956</v>
      </c>
      <c r="E26" s="24">
        <f t="shared" si="1"/>
        <v>91.313559322033896</v>
      </c>
      <c r="H26" s="49"/>
    </row>
    <row r="27" spans="1:8" ht="15" customHeight="1">
      <c r="A27" s="102"/>
      <c r="B27" s="51" t="s">
        <v>11</v>
      </c>
      <c r="C27" s="35">
        <v>1592</v>
      </c>
      <c r="D27" s="21">
        <f t="shared" si="0"/>
        <v>1.5061494796594135</v>
      </c>
      <c r="E27" s="25">
        <f t="shared" si="1"/>
        <v>112.42937853107344</v>
      </c>
      <c r="H27" s="48"/>
    </row>
    <row r="28" spans="1:8" ht="15" customHeight="1">
      <c r="A28" s="102"/>
      <c r="B28" s="51" t="s">
        <v>12</v>
      </c>
      <c r="C28" s="35">
        <v>1278.5</v>
      </c>
      <c r="D28" s="21">
        <f t="shared" si="0"/>
        <v>1.2095553453169348</v>
      </c>
      <c r="E28" s="25">
        <f t="shared" si="1"/>
        <v>90.289548022598879</v>
      </c>
    </row>
    <row r="29" spans="1:8" ht="15" customHeight="1">
      <c r="A29" s="102"/>
      <c r="B29" s="52" t="s">
        <v>13</v>
      </c>
      <c r="C29" s="43">
        <v>1181</v>
      </c>
      <c r="D29" s="41">
        <f t="shared" si="0"/>
        <v>1.1173131504257332</v>
      </c>
      <c r="E29" s="42">
        <f>+C29/$C$23*100</f>
        <v>83.403954802259889</v>
      </c>
    </row>
    <row r="30" spans="1:8" ht="15" customHeight="1">
      <c r="A30" s="102"/>
      <c r="B30" s="52" t="s">
        <v>14</v>
      </c>
      <c r="C30" s="43">
        <v>1772</v>
      </c>
      <c r="D30" s="41">
        <f t="shared" si="0"/>
        <v>1.6764427625354779</v>
      </c>
      <c r="E30" s="42">
        <f t="shared" si="1"/>
        <v>125.14124293785312</v>
      </c>
    </row>
    <row r="31" spans="1:8" ht="15" customHeight="1">
      <c r="A31" s="102"/>
      <c r="B31" s="52" t="s">
        <v>15</v>
      </c>
      <c r="C31" s="43">
        <v>1772</v>
      </c>
      <c r="D31" s="41">
        <f t="shared" si="0"/>
        <v>1.6764427625354779</v>
      </c>
      <c r="E31" s="42">
        <f t="shared" si="1"/>
        <v>125.14124293785312</v>
      </c>
    </row>
    <row r="32" spans="1:8" ht="15" customHeight="1">
      <c r="A32" s="102"/>
      <c r="B32" s="52" t="s">
        <v>16</v>
      </c>
      <c r="C32" s="43">
        <f>+(1227+1772)/2</f>
        <v>1499.5</v>
      </c>
      <c r="D32" s="41">
        <f t="shared" si="0"/>
        <v>1.4186376537369916</v>
      </c>
      <c r="E32" s="42">
        <f t="shared" ref="E32:E37" si="2">+C32/$C$23*100</f>
        <v>105.89689265536724</v>
      </c>
    </row>
    <row r="33" spans="1:9" ht="15" customHeight="1">
      <c r="A33" s="102"/>
      <c r="B33" s="52" t="s">
        <v>17</v>
      </c>
      <c r="C33" s="43">
        <v>1499.5</v>
      </c>
      <c r="D33" s="41">
        <f t="shared" si="0"/>
        <v>1.4186376537369916</v>
      </c>
      <c r="E33" s="42">
        <f t="shared" si="2"/>
        <v>105.89689265536724</v>
      </c>
    </row>
    <row r="34" spans="1:9" ht="15" customHeight="1">
      <c r="A34" s="102"/>
      <c r="B34" s="52" t="s">
        <v>18</v>
      </c>
      <c r="C34" s="43">
        <v>1594</v>
      </c>
      <c r="D34" s="41">
        <f t="shared" si="0"/>
        <v>1.5080416272469253</v>
      </c>
      <c r="E34" s="42">
        <f t="shared" si="2"/>
        <v>112.57062146892656</v>
      </c>
    </row>
    <row r="35" spans="1:9" ht="15" customHeight="1">
      <c r="A35" s="102"/>
      <c r="B35" s="52" t="s">
        <v>39</v>
      </c>
      <c r="C35" s="43">
        <v>1811</v>
      </c>
      <c r="D35" s="41">
        <f t="shared" si="0"/>
        <v>1.7133396404919583</v>
      </c>
      <c r="E35" s="42">
        <f t="shared" si="2"/>
        <v>127.89548022598871</v>
      </c>
    </row>
    <row r="36" spans="1:9" ht="15" customHeight="1">
      <c r="A36" s="102"/>
      <c r="B36" s="52" t="s">
        <v>71</v>
      </c>
      <c r="C36" s="43">
        <v>1745</v>
      </c>
      <c r="D36" s="41">
        <f t="shared" si="0"/>
        <v>1.650898770104068</v>
      </c>
      <c r="E36" s="42">
        <f t="shared" si="2"/>
        <v>123.23446327683615</v>
      </c>
    </row>
    <row r="37" spans="1:9" ht="15" customHeight="1" thickBot="1">
      <c r="A37" s="103"/>
      <c r="B37" s="53" t="s">
        <v>72</v>
      </c>
      <c r="C37" s="36">
        <v>1875</v>
      </c>
      <c r="D37" s="22">
        <f t="shared" si="0"/>
        <v>1.7738883632923368</v>
      </c>
      <c r="E37" s="26">
        <f t="shared" si="2"/>
        <v>132.41525423728814</v>
      </c>
    </row>
    <row r="38" spans="1:9" ht="15" customHeight="1">
      <c r="A38" s="92">
        <v>2015</v>
      </c>
      <c r="B38" s="50" t="s">
        <v>73</v>
      </c>
      <c r="C38" s="20">
        <v>1573</v>
      </c>
      <c r="D38" s="23">
        <f t="shared" si="0"/>
        <v>1.488174077578051</v>
      </c>
      <c r="E38" s="24">
        <f t="shared" ref="E38:E43" si="3">+C38/$C$23*100</f>
        <v>111.08757062146893</v>
      </c>
    </row>
    <row r="39" spans="1:9" ht="15" customHeight="1">
      <c r="A39" s="93"/>
      <c r="B39" s="52" t="s">
        <v>11</v>
      </c>
      <c r="C39" s="43">
        <v>1605</v>
      </c>
      <c r="D39" s="41">
        <f t="shared" si="0"/>
        <v>1.5184484389782402</v>
      </c>
      <c r="E39" s="42">
        <f t="shared" si="3"/>
        <v>113.34745762711864</v>
      </c>
    </row>
    <row r="40" spans="1:9" ht="15" customHeight="1">
      <c r="A40" s="93"/>
      <c r="B40" s="51" t="s">
        <v>12</v>
      </c>
      <c r="C40" s="35">
        <v>2199</v>
      </c>
      <c r="D40" s="21">
        <f t="shared" si="0"/>
        <v>2.0804162724692525</v>
      </c>
      <c r="E40" s="25">
        <f t="shared" si="3"/>
        <v>155.29661016949152</v>
      </c>
    </row>
    <row r="41" spans="1:9" ht="15" customHeight="1">
      <c r="A41" s="93"/>
      <c r="B41" s="51" t="s">
        <v>13</v>
      </c>
      <c r="C41" s="35">
        <v>1824</v>
      </c>
      <c r="D41" s="21">
        <f t="shared" si="0"/>
        <v>1.7256385998107853</v>
      </c>
      <c r="E41" s="25">
        <f t="shared" si="3"/>
        <v>128.81355932203388</v>
      </c>
    </row>
    <row r="42" spans="1:9" ht="15" customHeight="1">
      <c r="A42" s="93"/>
      <c r="B42" s="51" t="s">
        <v>14</v>
      </c>
      <c r="C42" s="35">
        <v>1539</v>
      </c>
      <c r="D42" s="21">
        <f t="shared" si="0"/>
        <v>1.45600756859035</v>
      </c>
      <c r="E42" s="25">
        <f t="shared" si="3"/>
        <v>108.68644067796612</v>
      </c>
    </row>
    <row r="43" spans="1:9" ht="15" customHeight="1">
      <c r="A43" s="93"/>
      <c r="B43" s="51" t="s">
        <v>15</v>
      </c>
      <c r="C43" s="35">
        <v>1834</v>
      </c>
      <c r="D43" s="21">
        <f t="shared" si="0"/>
        <v>1.7350993377483444</v>
      </c>
      <c r="E43" s="25">
        <f t="shared" si="3"/>
        <v>129.51977401129943</v>
      </c>
    </row>
    <row r="44" spans="1:9" ht="15" customHeight="1">
      <c r="A44" s="93"/>
      <c r="B44" s="51" t="s">
        <v>16</v>
      </c>
      <c r="C44" s="35">
        <v>1539</v>
      </c>
      <c r="D44" s="21">
        <f t="shared" si="0"/>
        <v>1.45600756859035</v>
      </c>
      <c r="E44" s="25">
        <f t="shared" ref="E44:E54" si="4">+C44/$C$23*100</f>
        <v>108.68644067796612</v>
      </c>
    </row>
    <row r="45" spans="1:9" ht="15" customHeight="1">
      <c r="A45" s="93"/>
      <c r="B45" s="51" t="s">
        <v>17</v>
      </c>
      <c r="C45" s="35">
        <v>1858</v>
      </c>
      <c r="D45" s="21">
        <f t="shared" si="0"/>
        <v>1.7578051087984863</v>
      </c>
      <c r="E45" s="25">
        <f t="shared" si="4"/>
        <v>131.21468926553672</v>
      </c>
    </row>
    <row r="46" spans="1:9" ht="15" customHeight="1">
      <c r="A46" s="93"/>
      <c r="B46" s="62" t="s">
        <v>18</v>
      </c>
      <c r="C46" s="55">
        <v>1605</v>
      </c>
      <c r="D46" s="56">
        <f t="shared" si="0"/>
        <v>1.5184484389782402</v>
      </c>
      <c r="E46" s="57">
        <f t="shared" si="4"/>
        <v>113.34745762711864</v>
      </c>
      <c r="G46" s="49"/>
      <c r="I46" s="49"/>
    </row>
    <row r="47" spans="1:9" ht="15" customHeight="1">
      <c r="A47" s="93"/>
      <c r="B47" s="51" t="s">
        <v>39</v>
      </c>
      <c r="C47" s="60">
        <v>1659</v>
      </c>
      <c r="D47" s="21">
        <f t="shared" si="0"/>
        <v>1.5695364238410596</v>
      </c>
      <c r="E47" s="25">
        <f t="shared" si="4"/>
        <v>117.16101694915255</v>
      </c>
    </row>
    <row r="48" spans="1:9" ht="15" customHeight="1">
      <c r="A48" s="93"/>
      <c r="B48" s="51" t="s">
        <v>71</v>
      </c>
      <c r="C48" s="60">
        <v>2088</v>
      </c>
      <c r="D48" s="21">
        <f t="shared" si="0"/>
        <v>1.9754020813623463</v>
      </c>
      <c r="E48" s="25">
        <f t="shared" si="4"/>
        <v>147.45762711864407</v>
      </c>
    </row>
    <row r="49" spans="1:9" ht="15" customHeight="1" thickBot="1">
      <c r="A49" s="93"/>
      <c r="B49" s="53" t="s">
        <v>72</v>
      </c>
      <c r="C49" s="65">
        <v>2096</v>
      </c>
      <c r="D49" s="22">
        <f t="shared" si="0"/>
        <v>1.9829706717123936</v>
      </c>
      <c r="E49" s="26">
        <f t="shared" si="4"/>
        <v>148.0225988700565</v>
      </c>
    </row>
    <row r="50" spans="1:9" ht="15" customHeight="1">
      <c r="A50" s="101">
        <v>2016</v>
      </c>
      <c r="B50" s="50" t="s">
        <v>73</v>
      </c>
      <c r="C50" s="71">
        <v>2096</v>
      </c>
      <c r="D50" s="23">
        <f t="shared" si="0"/>
        <v>1.9829706717123936</v>
      </c>
      <c r="E50" s="24">
        <f t="shared" si="4"/>
        <v>148.0225988700565</v>
      </c>
    </row>
    <row r="51" spans="1:9" ht="15" customHeight="1">
      <c r="A51" s="102"/>
      <c r="B51" s="51" t="s">
        <v>11</v>
      </c>
      <c r="C51" s="60">
        <v>2327</v>
      </c>
      <c r="D51" s="21">
        <f t="shared" si="0"/>
        <v>2.2015137180700095</v>
      </c>
      <c r="E51" s="25">
        <f t="shared" si="4"/>
        <v>164.33615819209041</v>
      </c>
      <c r="I51" s="49"/>
    </row>
    <row r="52" spans="1:9" ht="15" customHeight="1">
      <c r="A52" s="102"/>
      <c r="B52" s="51" t="s">
        <v>12</v>
      </c>
      <c r="C52" s="60">
        <v>2327</v>
      </c>
      <c r="D52" s="21">
        <f t="shared" si="0"/>
        <v>2.2015137180700095</v>
      </c>
      <c r="E52" s="25">
        <f t="shared" si="4"/>
        <v>164.33615819209041</v>
      </c>
    </row>
    <row r="53" spans="1:9" ht="15" customHeight="1">
      <c r="A53" s="102"/>
      <c r="B53" s="51" t="s">
        <v>13</v>
      </c>
      <c r="C53" s="60">
        <v>2550</v>
      </c>
      <c r="D53" s="21">
        <f t="shared" si="0"/>
        <v>2.4124881740775779</v>
      </c>
      <c r="E53" s="25">
        <f t="shared" si="4"/>
        <v>180.08474576271186</v>
      </c>
    </row>
    <row r="54" spans="1:9" ht="15" customHeight="1">
      <c r="A54" s="102"/>
      <c r="B54" s="51" t="s">
        <v>14</v>
      </c>
      <c r="C54" s="60">
        <v>2555</v>
      </c>
      <c r="D54" s="21">
        <f t="shared" si="0"/>
        <v>2.4172185430463577</v>
      </c>
      <c r="E54" s="25">
        <f t="shared" si="4"/>
        <v>180.43785310734464</v>
      </c>
    </row>
    <row r="55" spans="1:9" ht="15" customHeight="1">
      <c r="A55" s="102"/>
      <c r="B55" s="51" t="s">
        <v>15</v>
      </c>
      <c r="C55" s="60">
        <v>2555</v>
      </c>
      <c r="D55" s="21">
        <f t="shared" ref="D55:D61" si="5">+C55/$B$119</f>
        <v>2.4172185430463577</v>
      </c>
      <c r="E55" s="25">
        <f t="shared" ref="E55:E60" si="6">+C55/$C$23*100</f>
        <v>180.43785310734464</v>
      </c>
    </row>
    <row r="56" spans="1:9" ht="15" customHeight="1">
      <c r="A56" s="102"/>
      <c r="B56" s="51" t="s">
        <v>16</v>
      </c>
      <c r="C56" s="60">
        <v>2555</v>
      </c>
      <c r="D56" s="21">
        <f t="shared" si="5"/>
        <v>2.4172185430463577</v>
      </c>
      <c r="E56" s="25">
        <f t="shared" si="6"/>
        <v>180.43785310734464</v>
      </c>
    </row>
    <row r="57" spans="1:9" ht="15" customHeight="1">
      <c r="A57" s="102"/>
      <c r="B57" s="51" t="s">
        <v>17</v>
      </c>
      <c r="C57" s="60">
        <v>3153</v>
      </c>
      <c r="D57" s="21">
        <f t="shared" si="5"/>
        <v>2.9829706717123936</v>
      </c>
      <c r="E57" s="25">
        <f t="shared" si="6"/>
        <v>222.66949152542375</v>
      </c>
    </row>
    <row r="58" spans="1:9" ht="15" customHeight="1">
      <c r="A58" s="102"/>
      <c r="B58" s="51" t="s">
        <v>18</v>
      </c>
      <c r="C58" s="60">
        <v>2811</v>
      </c>
      <c r="D58" s="21">
        <f t="shared" si="5"/>
        <v>2.6594134342478712</v>
      </c>
      <c r="E58" s="25">
        <f t="shared" si="6"/>
        <v>198.51694915254237</v>
      </c>
    </row>
    <row r="59" spans="1:9" ht="15" customHeight="1">
      <c r="A59" s="102"/>
      <c r="B59" s="51" t="s">
        <v>39</v>
      </c>
      <c r="C59" s="60">
        <v>3088</v>
      </c>
      <c r="D59" s="21">
        <f t="shared" si="5"/>
        <v>2.9214758751182592</v>
      </c>
      <c r="E59" s="25">
        <f t="shared" si="6"/>
        <v>218.07909604519776</v>
      </c>
    </row>
    <row r="60" spans="1:9" ht="15" customHeight="1">
      <c r="A60" s="102"/>
      <c r="B60" s="51" t="s">
        <v>71</v>
      </c>
      <c r="C60" s="60">
        <v>3560</v>
      </c>
      <c r="D60" s="21">
        <f t="shared" si="5"/>
        <v>3.3680227057710503</v>
      </c>
      <c r="E60" s="25">
        <f t="shared" si="6"/>
        <v>251.41242937853104</v>
      </c>
    </row>
    <row r="61" spans="1:9" ht="15" customHeight="1" thickBot="1">
      <c r="A61" s="102"/>
      <c r="B61" s="53" t="s">
        <v>72</v>
      </c>
      <c r="C61" s="81">
        <v>3622.5</v>
      </c>
      <c r="D61" s="22">
        <f t="shared" si="5"/>
        <v>3.4271523178807946</v>
      </c>
      <c r="E61" s="26">
        <f t="shared" ref="E61" si="7">+C61/$C$23*100</f>
        <v>255.82627118644066</v>
      </c>
    </row>
    <row r="62" spans="1:9" ht="15" customHeight="1">
      <c r="A62" s="92">
        <v>2017</v>
      </c>
      <c r="B62" s="50" t="s">
        <v>73</v>
      </c>
      <c r="C62" s="83">
        <v>3156</v>
      </c>
      <c r="D62" s="56">
        <f t="shared" ref="D62" si="8">+C62/$B$119</f>
        <v>2.9858088930936613</v>
      </c>
      <c r="E62" s="57">
        <f t="shared" ref="E62" si="9">+C62/$C$23*100</f>
        <v>222.88135593220338</v>
      </c>
    </row>
    <row r="63" spans="1:9" ht="15" customHeight="1">
      <c r="A63" s="93"/>
      <c r="B63" s="62" t="s">
        <v>11</v>
      </c>
      <c r="C63" s="83">
        <v>4037.5</v>
      </c>
      <c r="D63" s="56">
        <f t="shared" ref="D63:D98" si="10">+C63/$B$119</f>
        <v>3.8197729422894984</v>
      </c>
      <c r="E63" s="57">
        <f t="shared" ref="E63:E98" si="11">+C63/$C$23*100</f>
        <v>285.13418079096044</v>
      </c>
    </row>
    <row r="64" spans="1:9" ht="15" customHeight="1">
      <c r="A64" s="93"/>
      <c r="B64" s="62" t="s">
        <v>12</v>
      </c>
      <c r="C64" s="83">
        <v>4016</v>
      </c>
      <c r="D64" s="56">
        <f t="shared" si="10"/>
        <v>3.7994323557237464</v>
      </c>
      <c r="E64" s="57">
        <f t="shared" si="11"/>
        <v>283.61581920903956</v>
      </c>
    </row>
    <row r="65" spans="1:5" ht="15" customHeight="1">
      <c r="A65" s="93"/>
      <c r="B65" s="62" t="s">
        <v>13</v>
      </c>
      <c r="C65" s="83">
        <v>3641</v>
      </c>
      <c r="D65" s="56">
        <f t="shared" si="10"/>
        <v>3.4446546830652789</v>
      </c>
      <c r="E65" s="57">
        <f t="shared" si="11"/>
        <v>257.1327683615819</v>
      </c>
    </row>
    <row r="66" spans="1:5" ht="15" customHeight="1">
      <c r="A66" s="93"/>
      <c r="B66" s="62" t="s">
        <v>14</v>
      </c>
      <c r="C66" s="83">
        <v>3305</v>
      </c>
      <c r="D66" s="56">
        <f t="shared" si="10"/>
        <v>3.1267738883632923</v>
      </c>
      <c r="E66" s="57">
        <f t="shared" si="11"/>
        <v>233.4039548022599</v>
      </c>
    </row>
    <row r="67" spans="1:5" ht="15" customHeight="1">
      <c r="A67" s="93"/>
      <c r="B67" s="62" t="s">
        <v>15</v>
      </c>
      <c r="C67" s="83">
        <v>3305</v>
      </c>
      <c r="D67" s="56">
        <f t="shared" si="10"/>
        <v>3.1267738883632923</v>
      </c>
      <c r="E67" s="57">
        <f t="shared" si="11"/>
        <v>233.4039548022599</v>
      </c>
    </row>
    <row r="68" spans="1:5" ht="15" customHeight="1">
      <c r="A68" s="93"/>
      <c r="B68" s="62" t="s">
        <v>16</v>
      </c>
      <c r="C68" s="83">
        <v>3542</v>
      </c>
      <c r="D68" s="56">
        <f t="shared" si="10"/>
        <v>3.3509933774834435</v>
      </c>
      <c r="E68" s="57">
        <f t="shared" si="11"/>
        <v>250.14124293785312</v>
      </c>
    </row>
    <row r="69" spans="1:5" ht="15" customHeight="1">
      <c r="A69" s="93"/>
      <c r="B69" s="62" t="s">
        <v>17</v>
      </c>
      <c r="C69" s="83">
        <v>3305</v>
      </c>
      <c r="D69" s="56">
        <f t="shared" si="10"/>
        <v>3.1267738883632923</v>
      </c>
      <c r="E69" s="57">
        <f t="shared" si="11"/>
        <v>233.4039548022599</v>
      </c>
    </row>
    <row r="70" spans="1:5" ht="15" customHeight="1">
      <c r="A70" s="93"/>
      <c r="B70" s="62" t="s">
        <v>18</v>
      </c>
      <c r="C70" s="83">
        <v>3540</v>
      </c>
      <c r="D70" s="56">
        <f t="shared" si="10"/>
        <v>3.3491012298959317</v>
      </c>
      <c r="E70" s="57">
        <f t="shared" si="11"/>
        <v>250</v>
      </c>
    </row>
    <row r="71" spans="1:5" ht="15" customHeight="1">
      <c r="A71" s="93"/>
      <c r="B71" s="62" t="s">
        <v>39</v>
      </c>
      <c r="C71" s="83">
        <v>3779</v>
      </c>
      <c r="D71" s="56">
        <f t="shared" si="10"/>
        <v>3.5752128666035952</v>
      </c>
      <c r="E71" s="57">
        <f t="shared" si="11"/>
        <v>266.87853107344631</v>
      </c>
    </row>
    <row r="72" spans="1:5" ht="15" customHeight="1">
      <c r="A72" s="93"/>
      <c r="B72" s="62" t="s">
        <v>71</v>
      </c>
      <c r="C72" s="83">
        <v>3224</v>
      </c>
      <c r="D72" s="56">
        <f t="shared" si="10"/>
        <v>3.0501419110690633</v>
      </c>
      <c r="E72" s="57">
        <f t="shared" si="11"/>
        <v>227.68361581920905</v>
      </c>
    </row>
    <row r="73" spans="1:5" ht="15" customHeight="1" thickBot="1">
      <c r="A73" s="93"/>
      <c r="B73" s="78" t="s">
        <v>72</v>
      </c>
      <c r="C73" s="82">
        <v>5286</v>
      </c>
      <c r="D73" s="22">
        <f t="shared" si="10"/>
        <v>5.0009460737937559</v>
      </c>
      <c r="E73" s="26">
        <f t="shared" si="11"/>
        <v>373.30508474576271</v>
      </c>
    </row>
    <row r="74" spans="1:5" ht="15" customHeight="1">
      <c r="A74" s="92">
        <v>2018</v>
      </c>
      <c r="B74" s="50" t="s">
        <v>73</v>
      </c>
      <c r="C74" s="85">
        <v>3540</v>
      </c>
      <c r="D74" s="23">
        <f t="shared" si="10"/>
        <v>3.3491012298959317</v>
      </c>
      <c r="E74" s="24">
        <f t="shared" si="11"/>
        <v>250</v>
      </c>
    </row>
    <row r="75" spans="1:5" ht="15" customHeight="1">
      <c r="A75" s="93"/>
      <c r="B75" s="62" t="s">
        <v>11</v>
      </c>
      <c r="C75" s="83">
        <v>3882</v>
      </c>
      <c r="D75" s="56">
        <f t="shared" si="10"/>
        <v>3.6726584673604541</v>
      </c>
      <c r="E75" s="57">
        <f t="shared" si="11"/>
        <v>274.15254237288138</v>
      </c>
    </row>
    <row r="76" spans="1:5" ht="15" customHeight="1">
      <c r="A76" s="93"/>
      <c r="B76" s="62" t="s">
        <v>12</v>
      </c>
      <c r="C76" s="83">
        <v>3882</v>
      </c>
      <c r="D76" s="56">
        <f t="shared" si="10"/>
        <v>3.6726584673604541</v>
      </c>
      <c r="E76" s="57">
        <f t="shared" si="11"/>
        <v>274.15254237288138</v>
      </c>
    </row>
    <row r="77" spans="1:5" ht="15" customHeight="1">
      <c r="A77" s="93"/>
      <c r="B77" s="62" t="s">
        <v>13</v>
      </c>
      <c r="C77" s="83">
        <v>4190</v>
      </c>
      <c r="D77" s="56">
        <f t="shared" si="10"/>
        <v>3.9640491958372754</v>
      </c>
      <c r="E77" s="57">
        <f t="shared" si="11"/>
        <v>295.90395480225993</v>
      </c>
    </row>
    <row r="78" spans="1:5" ht="15" customHeight="1">
      <c r="A78" s="93"/>
      <c r="B78" s="62" t="s">
        <v>14</v>
      </c>
      <c r="C78" s="83">
        <v>2856</v>
      </c>
      <c r="D78" s="56">
        <f t="shared" si="10"/>
        <v>2.7019867549668874</v>
      </c>
      <c r="E78" s="57">
        <f t="shared" si="11"/>
        <v>201.69491525423729</v>
      </c>
    </row>
    <row r="79" spans="1:5" ht="15" customHeight="1">
      <c r="A79" s="93"/>
      <c r="B79" s="62" t="s">
        <v>15</v>
      </c>
      <c r="C79" s="83">
        <v>2897</v>
      </c>
      <c r="D79" s="56">
        <f t="shared" si="10"/>
        <v>2.7407757805108797</v>
      </c>
      <c r="E79" s="57">
        <f t="shared" si="11"/>
        <v>204.59039548022599</v>
      </c>
    </row>
    <row r="80" spans="1:5" ht="15" customHeight="1">
      <c r="A80" s="93"/>
      <c r="B80" s="62" t="s">
        <v>16</v>
      </c>
      <c r="C80" s="83">
        <v>4140</v>
      </c>
      <c r="D80" s="56">
        <f t="shared" si="10"/>
        <v>3.9167455061494798</v>
      </c>
      <c r="E80" s="57">
        <f t="shared" si="11"/>
        <v>292.37288135593224</v>
      </c>
    </row>
    <row r="81" spans="1:5" ht="15" customHeight="1">
      <c r="A81" s="93"/>
      <c r="B81" s="62" t="s">
        <v>17</v>
      </c>
      <c r="C81" s="83">
        <v>3325</v>
      </c>
      <c r="D81" s="56">
        <f t="shared" si="10"/>
        <v>3.1456953642384105</v>
      </c>
      <c r="E81" s="57">
        <f t="shared" si="11"/>
        <v>234.81638418079095</v>
      </c>
    </row>
    <row r="82" spans="1:5" ht="15" customHeight="1">
      <c r="A82" s="93"/>
      <c r="B82" s="62" t="s">
        <v>18</v>
      </c>
      <c r="C82" s="83">
        <v>4221</v>
      </c>
      <c r="D82" s="56">
        <f t="shared" si="10"/>
        <v>3.9933774834437088</v>
      </c>
      <c r="E82" s="57">
        <f t="shared" si="11"/>
        <v>298.09322033898303</v>
      </c>
    </row>
    <row r="83" spans="1:5" ht="15" customHeight="1">
      <c r="A83" s="93"/>
      <c r="B83" s="62" t="s">
        <v>39</v>
      </c>
      <c r="C83" s="83">
        <v>3542</v>
      </c>
      <c r="D83" s="56">
        <f t="shared" si="10"/>
        <v>3.3509933774834435</v>
      </c>
      <c r="E83" s="57">
        <f t="shared" si="11"/>
        <v>250.14124293785312</v>
      </c>
    </row>
    <row r="84" spans="1:5" ht="15" customHeight="1">
      <c r="A84" s="93"/>
      <c r="B84" s="62" t="s">
        <v>71</v>
      </c>
      <c r="C84" s="83">
        <v>4392</v>
      </c>
      <c r="D84" s="56">
        <f t="shared" si="10"/>
        <v>4.1551561021759698</v>
      </c>
      <c r="E84" s="57">
        <f t="shared" si="11"/>
        <v>310.16949152542372</v>
      </c>
    </row>
    <row r="85" spans="1:5" ht="15" customHeight="1" thickBot="1">
      <c r="A85" s="93"/>
      <c r="B85" s="78" t="s">
        <v>72</v>
      </c>
      <c r="C85" s="75">
        <v>11678</v>
      </c>
      <c r="D85" s="76">
        <f t="shared" si="10"/>
        <v>11.048249763481552</v>
      </c>
      <c r="E85" s="77">
        <f t="shared" si="11"/>
        <v>824.71751412429376</v>
      </c>
    </row>
    <row r="86" spans="1:5" ht="15" customHeight="1">
      <c r="A86" s="92">
        <v>2019</v>
      </c>
      <c r="B86" s="50" t="s">
        <v>73</v>
      </c>
      <c r="C86" s="85">
        <v>10643</v>
      </c>
      <c r="D86" s="23">
        <f t="shared" si="10"/>
        <v>10.069063386944181</v>
      </c>
      <c r="E86" s="24">
        <f t="shared" si="11"/>
        <v>751.62429378531078</v>
      </c>
    </row>
    <row r="87" spans="1:5" ht="15" customHeight="1">
      <c r="A87" s="93"/>
      <c r="B87" s="62" t="s">
        <v>11</v>
      </c>
      <c r="C87" s="83">
        <v>6569</v>
      </c>
      <c r="D87" s="56">
        <f t="shared" si="10"/>
        <v>6.2147587511825924</v>
      </c>
      <c r="E87" s="57">
        <f t="shared" si="11"/>
        <v>463.91242937853104</v>
      </c>
    </row>
    <row r="88" spans="1:5" ht="15" customHeight="1">
      <c r="A88" s="93"/>
      <c r="B88" s="62" t="s">
        <v>12</v>
      </c>
      <c r="C88" s="83">
        <v>3108</v>
      </c>
      <c r="D88" s="56">
        <f t="shared" si="10"/>
        <v>2.9403973509933774</v>
      </c>
      <c r="E88" s="57">
        <f t="shared" si="11"/>
        <v>219.4915254237288</v>
      </c>
    </row>
    <row r="89" spans="1:5" ht="15" customHeight="1">
      <c r="A89" s="93"/>
      <c r="B89" s="62" t="s">
        <v>13</v>
      </c>
      <c r="C89" s="83">
        <v>4811</v>
      </c>
      <c r="D89" s="56">
        <f t="shared" si="10"/>
        <v>4.5515610217596976</v>
      </c>
      <c r="E89" s="57">
        <f t="shared" si="11"/>
        <v>339.75988700564972</v>
      </c>
    </row>
    <row r="90" spans="1:5" ht="15" customHeight="1">
      <c r="A90" s="93"/>
      <c r="B90" s="62" t="s">
        <v>14</v>
      </c>
      <c r="C90" s="83">
        <v>4248</v>
      </c>
      <c r="D90" s="56">
        <f t="shared" si="10"/>
        <v>4.0189214758751186</v>
      </c>
      <c r="E90" s="57">
        <f t="shared" si="11"/>
        <v>300</v>
      </c>
    </row>
    <row r="91" spans="1:5" ht="15" customHeight="1">
      <c r="A91" s="93"/>
      <c r="B91" s="62" t="s">
        <v>15</v>
      </c>
      <c r="C91" s="83">
        <v>4274</v>
      </c>
      <c r="D91" s="56">
        <f t="shared" si="10"/>
        <v>4.0435193945127716</v>
      </c>
      <c r="E91" s="57">
        <f t="shared" si="11"/>
        <v>301.83615819209041</v>
      </c>
    </row>
    <row r="92" spans="1:5" ht="15" customHeight="1">
      <c r="A92" s="93"/>
      <c r="B92" s="62" t="s">
        <v>16</v>
      </c>
      <c r="C92" s="83">
        <v>10803</v>
      </c>
      <c r="D92" s="56">
        <f t="shared" si="10"/>
        <v>10.220435193945129</v>
      </c>
      <c r="E92" s="57">
        <f t="shared" si="11"/>
        <v>762.92372881355936</v>
      </c>
    </row>
    <row r="93" spans="1:5" ht="15" customHeight="1">
      <c r="A93" s="93"/>
      <c r="B93" s="62" t="s">
        <v>17</v>
      </c>
      <c r="C93" s="83">
        <v>8377</v>
      </c>
      <c r="D93" s="56">
        <f t="shared" si="10"/>
        <v>7.9252601702932832</v>
      </c>
      <c r="E93" s="57">
        <f t="shared" si="11"/>
        <v>591.59604519774018</v>
      </c>
    </row>
    <row r="94" spans="1:5" ht="15" customHeight="1">
      <c r="A94" s="93"/>
      <c r="B94" s="62" t="s">
        <v>18</v>
      </c>
      <c r="C94" s="83">
        <v>7206</v>
      </c>
      <c r="D94" s="56">
        <f t="shared" si="10"/>
        <v>6.8174077578051087</v>
      </c>
      <c r="E94" s="57">
        <f t="shared" si="11"/>
        <v>508.89830508474574</v>
      </c>
    </row>
    <row r="95" spans="1:5" ht="15" customHeight="1">
      <c r="A95" s="93"/>
      <c r="B95" s="62" t="s">
        <v>39</v>
      </c>
      <c r="C95" s="83">
        <v>7206</v>
      </c>
      <c r="D95" s="56">
        <f t="shared" si="10"/>
        <v>6.8174077578051087</v>
      </c>
      <c r="E95" s="57">
        <f t="shared" si="11"/>
        <v>508.89830508474574</v>
      </c>
    </row>
    <row r="96" spans="1:5" ht="15" customHeight="1">
      <c r="A96" s="93"/>
      <c r="B96" s="62" t="s">
        <v>71</v>
      </c>
      <c r="C96" s="83">
        <v>13706</v>
      </c>
      <c r="D96" s="56">
        <f t="shared" si="10"/>
        <v>12.966887417218542</v>
      </c>
      <c r="E96" s="57">
        <f t="shared" si="11"/>
        <v>967.93785310734461</v>
      </c>
    </row>
    <row r="97" spans="1:5" ht="15" customHeight="1" thickBot="1">
      <c r="A97" s="94"/>
      <c r="B97" s="78" t="s">
        <v>72</v>
      </c>
      <c r="C97" s="75">
        <v>17071</v>
      </c>
      <c r="D97" s="76">
        <f t="shared" si="10"/>
        <v>16.150425733207189</v>
      </c>
      <c r="E97" s="77">
        <f t="shared" si="11"/>
        <v>1205.5790960451977</v>
      </c>
    </row>
    <row r="98" spans="1:5" ht="15" customHeight="1">
      <c r="A98" s="92">
        <v>2020</v>
      </c>
      <c r="B98" s="50" t="s">
        <v>73</v>
      </c>
      <c r="C98" s="85">
        <v>8544</v>
      </c>
      <c r="D98" s="23">
        <f t="shared" si="10"/>
        <v>8.0832544938505198</v>
      </c>
      <c r="E98" s="24">
        <f t="shared" si="11"/>
        <v>603.38983050847457</v>
      </c>
    </row>
    <row r="99" spans="1:5" ht="15" customHeight="1">
      <c r="A99" s="93"/>
      <c r="B99" s="62" t="s">
        <v>11</v>
      </c>
      <c r="C99" s="13" t="s">
        <v>75</v>
      </c>
      <c r="D99" s="56" t="s">
        <v>75</v>
      </c>
      <c r="E99" s="57" t="s">
        <v>75</v>
      </c>
    </row>
    <row r="100" spans="1:5" ht="15" customHeight="1">
      <c r="A100" s="93"/>
      <c r="B100" s="62" t="s">
        <v>12</v>
      </c>
      <c r="C100" s="83" t="s">
        <v>75</v>
      </c>
      <c r="D100" s="56" t="s">
        <v>75</v>
      </c>
      <c r="E100" s="57" t="s">
        <v>75</v>
      </c>
    </row>
    <row r="101" spans="1:5" ht="15" customHeight="1">
      <c r="A101" s="93"/>
      <c r="B101" s="62" t="s">
        <v>13</v>
      </c>
      <c r="C101" s="83" t="s">
        <v>75</v>
      </c>
      <c r="D101" s="56" t="s">
        <v>75</v>
      </c>
      <c r="E101" s="57" t="s">
        <v>75</v>
      </c>
    </row>
    <row r="102" spans="1:5" ht="15" customHeight="1">
      <c r="A102" s="93"/>
      <c r="B102" s="62" t="s">
        <v>14</v>
      </c>
      <c r="C102" s="83" t="s">
        <v>75</v>
      </c>
      <c r="D102" s="56" t="s">
        <v>75</v>
      </c>
      <c r="E102" s="57" t="s">
        <v>75</v>
      </c>
    </row>
    <row r="103" spans="1:5" ht="15" customHeight="1">
      <c r="A103" s="93"/>
      <c r="B103" s="62" t="s">
        <v>15</v>
      </c>
      <c r="C103" s="83" t="s">
        <v>75</v>
      </c>
      <c r="D103" s="56" t="s">
        <v>75</v>
      </c>
      <c r="E103" s="57" t="s">
        <v>75</v>
      </c>
    </row>
    <row r="104" spans="1:5" ht="15" customHeight="1">
      <c r="A104" s="93"/>
      <c r="B104" s="62" t="s">
        <v>16</v>
      </c>
      <c r="C104" s="83" t="s">
        <v>75</v>
      </c>
      <c r="D104" s="56" t="s">
        <v>75</v>
      </c>
      <c r="E104" s="57" t="s">
        <v>75</v>
      </c>
    </row>
    <row r="105" spans="1:5" ht="15" customHeight="1">
      <c r="A105" s="93"/>
      <c r="B105" s="62" t="s">
        <v>17</v>
      </c>
      <c r="C105" s="83" t="s">
        <v>75</v>
      </c>
      <c r="D105" s="56" t="s">
        <v>75</v>
      </c>
      <c r="E105" s="57" t="s">
        <v>75</v>
      </c>
    </row>
    <row r="106" spans="1:5" ht="15" customHeight="1">
      <c r="A106" s="93"/>
      <c r="B106" s="62" t="s">
        <v>18</v>
      </c>
      <c r="C106" s="83" t="s">
        <v>75</v>
      </c>
      <c r="D106" s="56" t="s">
        <v>75</v>
      </c>
      <c r="E106" s="57" t="s">
        <v>75</v>
      </c>
    </row>
    <row r="107" spans="1:5" ht="15" customHeight="1">
      <c r="A107" s="93"/>
      <c r="B107" s="62" t="s">
        <v>39</v>
      </c>
      <c r="C107" s="83" t="s">
        <v>75</v>
      </c>
      <c r="D107" s="56" t="s">
        <v>75</v>
      </c>
      <c r="E107" s="57" t="s">
        <v>75</v>
      </c>
    </row>
    <row r="108" spans="1:5" ht="15" customHeight="1">
      <c r="A108" s="93"/>
      <c r="B108" s="62" t="s">
        <v>71</v>
      </c>
      <c r="C108" s="83" t="s">
        <v>75</v>
      </c>
      <c r="D108" s="56" t="s">
        <v>75</v>
      </c>
      <c r="E108" s="57" t="s">
        <v>75</v>
      </c>
    </row>
    <row r="109" spans="1:5" ht="15" customHeight="1" thickBot="1">
      <c r="A109" s="93"/>
      <c r="B109" s="78" t="s">
        <v>72</v>
      </c>
      <c r="C109" s="75" t="s">
        <v>75</v>
      </c>
      <c r="D109" s="76" t="s">
        <v>75</v>
      </c>
      <c r="E109" s="77" t="s">
        <v>75</v>
      </c>
    </row>
    <row r="110" spans="1:5" ht="15" customHeight="1">
      <c r="A110" s="92">
        <v>2021</v>
      </c>
      <c r="B110" s="62" t="s">
        <v>73</v>
      </c>
      <c r="C110" s="83" t="s">
        <v>75</v>
      </c>
      <c r="D110" s="56" t="s">
        <v>75</v>
      </c>
      <c r="E110" s="57" t="s">
        <v>75</v>
      </c>
    </row>
    <row r="111" spans="1:5" ht="15" customHeight="1">
      <c r="A111" s="93"/>
      <c r="B111" s="62" t="s">
        <v>11</v>
      </c>
      <c r="C111" s="83" t="s">
        <v>75</v>
      </c>
      <c r="D111" s="56" t="s">
        <v>75</v>
      </c>
      <c r="E111" s="57" t="s">
        <v>75</v>
      </c>
    </row>
    <row r="112" spans="1:5" ht="15" customHeight="1">
      <c r="A112" s="93"/>
      <c r="B112" s="62" t="s">
        <v>12</v>
      </c>
      <c r="C112" s="83" t="s">
        <v>75</v>
      </c>
      <c r="D112" s="56" t="s">
        <v>75</v>
      </c>
      <c r="E112" s="57" t="s">
        <v>75</v>
      </c>
    </row>
    <row r="113" spans="1:6" ht="15" customHeight="1">
      <c r="A113" s="93"/>
      <c r="B113" s="62" t="s">
        <v>13</v>
      </c>
      <c r="C113" s="83" t="s">
        <v>75</v>
      </c>
      <c r="D113" s="56" t="s">
        <v>75</v>
      </c>
      <c r="E113" s="57" t="s">
        <v>75</v>
      </c>
    </row>
    <row r="114" spans="1:6" ht="15" customHeight="1">
      <c r="A114" s="93"/>
      <c r="B114" s="62" t="s">
        <v>14</v>
      </c>
      <c r="C114" s="83" t="s">
        <v>75</v>
      </c>
      <c r="D114" s="56" t="s">
        <v>75</v>
      </c>
      <c r="E114" s="57" t="s">
        <v>75</v>
      </c>
    </row>
    <row r="115" spans="1:6" ht="15" customHeight="1">
      <c r="A115" s="93"/>
      <c r="B115" s="62" t="s">
        <v>15</v>
      </c>
      <c r="C115" s="83" t="s">
        <v>75</v>
      </c>
      <c r="D115" s="56" t="s">
        <v>75</v>
      </c>
      <c r="E115" s="57" t="s">
        <v>75</v>
      </c>
    </row>
    <row r="116" spans="1:6" ht="15" customHeight="1">
      <c r="A116" s="93"/>
      <c r="B116" s="62" t="s">
        <v>16</v>
      </c>
      <c r="C116" s="83" t="s">
        <v>75</v>
      </c>
      <c r="D116" s="56" t="s">
        <v>75</v>
      </c>
      <c r="E116" s="57" t="s">
        <v>75</v>
      </c>
    </row>
    <row r="117" spans="1:6" ht="15" customHeight="1">
      <c r="A117" s="93"/>
      <c r="B117" s="62" t="s">
        <v>17</v>
      </c>
      <c r="C117" s="83" t="s">
        <v>75</v>
      </c>
      <c r="D117" s="56" t="s">
        <v>75</v>
      </c>
      <c r="E117" s="57" t="s">
        <v>75</v>
      </c>
    </row>
    <row r="118" spans="1:6" ht="15" customHeight="1" thickBot="1">
      <c r="A118" s="94"/>
      <c r="B118" s="78" t="s">
        <v>18</v>
      </c>
      <c r="C118" s="75">
        <v>13153</v>
      </c>
      <c r="D118" s="76">
        <f t="shared" ref="D118" si="12">+C118/$B$119</f>
        <v>12.443708609271523</v>
      </c>
      <c r="E118" s="77">
        <f t="shared" ref="E118" si="13">+C118/$C$23*100</f>
        <v>928.88418079096039</v>
      </c>
    </row>
    <row r="119" spans="1:6" ht="15" customHeight="1">
      <c r="A119" s="70" t="s">
        <v>76</v>
      </c>
      <c r="B119" s="15">
        <v>1057</v>
      </c>
    </row>
    <row r="120" spans="1:6" ht="15" customHeight="1">
      <c r="A120" s="3"/>
      <c r="B120" s="18"/>
    </row>
    <row r="121" spans="1:6" ht="15" customHeight="1">
      <c r="A121" s="8" t="s">
        <v>25</v>
      </c>
    </row>
    <row r="122" spans="1:6" ht="15" customHeight="1">
      <c r="A122" s="6" t="s">
        <v>20</v>
      </c>
    </row>
    <row r="123" spans="1:6" ht="15" customHeight="1">
      <c r="A123" s="6" t="s">
        <v>21</v>
      </c>
    </row>
    <row r="124" spans="1:6" ht="15" customHeight="1"/>
    <row r="125" spans="1:6" ht="15" customHeight="1">
      <c r="A125" s="7" t="s">
        <v>22</v>
      </c>
    </row>
    <row r="127" spans="1:6" ht="18.600000000000001">
      <c r="A127" s="119" t="s">
        <v>79</v>
      </c>
      <c r="F127" s="49"/>
    </row>
    <row r="128" spans="1:6" ht="18.600000000000001">
      <c r="A128" s="120" t="s">
        <v>80</v>
      </c>
      <c r="B128" s="8"/>
      <c r="C128" s="68"/>
      <c r="D128" s="67"/>
      <c r="F128" s="49"/>
    </row>
    <row r="129" spans="2:4" ht="18.600000000000001">
      <c r="B129" s="8"/>
      <c r="C129" s="68"/>
      <c r="D129" s="67"/>
    </row>
    <row r="130" spans="2:4" ht="18.600000000000001">
      <c r="B130" s="8"/>
      <c r="C130" s="68"/>
      <c r="D130" s="67"/>
    </row>
    <row r="134" spans="2:4" ht="15" customHeight="1"/>
  </sheetData>
  <mergeCells count="13">
    <mergeCell ref="C12:E12"/>
    <mergeCell ref="C13:E13"/>
    <mergeCell ref="A15:A25"/>
    <mergeCell ref="A26:A37"/>
    <mergeCell ref="A50:A61"/>
    <mergeCell ref="A38:A49"/>
    <mergeCell ref="A12:A14"/>
    <mergeCell ref="B12:B14"/>
    <mergeCell ref="A86:A97"/>
    <mergeCell ref="A98:A109"/>
    <mergeCell ref="A74:A85"/>
    <mergeCell ref="A62:A73"/>
    <mergeCell ref="A110:A118"/>
  </mergeCells>
  <hyperlinks>
    <hyperlink ref="A125" location="Índice!A1" display="Volver al Índice" xr:uid="{00000000-0004-0000-0800-000000000000}"/>
    <hyperlink ref="A128" r:id="rId1" xr:uid="{60096FFA-8649-4E60-8495-E6B280C563ED}"/>
  </hyperlinks>
  <pageMargins left="0.7" right="0.7" top="0.75" bottom="0.75" header="0.3" footer="0.3"/>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14</vt:i4>
      </vt:variant>
    </vt:vector>
  </HeadingPairs>
  <TitlesOfParts>
    <vt:vector size="14" baseType="lpstr">
      <vt:lpstr>Índice</vt:lpstr>
      <vt:lpstr>BA-BAHIA BLANCA</vt:lpstr>
      <vt:lpstr>BA-BARILOCHE</vt:lpstr>
      <vt:lpstr>BA-COMODORO RIVADAVIA</vt:lpstr>
      <vt:lpstr>BA-CORDOBA</vt:lpstr>
      <vt:lpstr>BA-MAR DEL PLATA</vt:lpstr>
      <vt:lpstr>BA-MENDOZA</vt:lpstr>
      <vt:lpstr>BA-NEUQUEN</vt:lpstr>
      <vt:lpstr>BA-POSADAS</vt:lpstr>
      <vt:lpstr>BA-RESISTENCIA</vt:lpstr>
      <vt:lpstr>BA-ROSARIO</vt:lpstr>
      <vt:lpstr>BA-SALTA</vt:lpstr>
      <vt:lpstr>BA-TUCUMAN</vt:lpstr>
      <vt:lpstr>CORDOBA-MENDOZA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Corporation</dc:creator>
  <cp:lastModifiedBy>Julia</cp:lastModifiedBy>
  <dcterms:created xsi:type="dcterms:W3CDTF">1996-11-27T10:00:04Z</dcterms:created>
  <dcterms:modified xsi:type="dcterms:W3CDTF">2025-08-12T18:42:28Z</dcterms:modified>
</cp:coreProperties>
</file>